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035" windowHeight="11760" activeTab="0"/>
  </bookViews>
  <sheets>
    <sheet name="KPO" sheetId="1" r:id="rId1"/>
  </sheets>
  <definedNames>
    <definedName name="_xlnm.Print_Area" localSheetId="0">'KPO'!$B$14:$N$54</definedName>
  </definedNames>
  <calcPr fullCalcOnLoad="1"/>
</workbook>
</file>

<file path=xl/sharedStrings.xml><?xml version="1.0" encoding="utf-8"?>
<sst xmlns="http://schemas.openxmlformats.org/spreadsheetml/2006/main" count="119" uniqueCount="101">
  <si>
    <t>(ūkio subjekto pavadinimas, kodas)</t>
  </si>
  <si>
    <t>KASOS PAJAMŲ ORDERIS</t>
  </si>
  <si>
    <t xml:space="preserve">Serija </t>
  </si>
  <si>
    <t>Nr.</t>
  </si>
  <si>
    <t>Korespondentinė sąskaita, subsąskaita</t>
  </si>
  <si>
    <t>Analitinės apskaitos šifras</t>
  </si>
  <si>
    <t>Suma</t>
  </si>
  <si>
    <t>Tikslinės paskirties šifras</t>
  </si>
  <si>
    <t>ct</t>
  </si>
  <si>
    <t>Priimta iš</t>
  </si>
  <si>
    <t>Ūkinės operacijos ar ūkinio įvykio turinys</t>
  </si>
  <si>
    <t>Priedėlis</t>
  </si>
  <si>
    <t>(nurodomi dokumentai, kurių pagrindu priimami į kasą pinigai)</t>
  </si>
  <si>
    <t>Vyr.buhalteris(buhalteris)</t>
  </si>
  <si>
    <t>Gavo kasininkas</t>
  </si>
  <si>
    <t>Kasos pajamų orderio</t>
  </si>
  <si>
    <t>KVITAS</t>
  </si>
  <si>
    <t xml:space="preserve">Nr. </t>
  </si>
  <si>
    <t>Suma žodžiais</t>
  </si>
  <si>
    <t>(parašas)</t>
  </si>
  <si>
    <t>(ūkio subjekto pavadinimas, pinigus mokančio asmens pareigos, vardas, pavardė)</t>
  </si>
  <si>
    <t>(vardas, pavardė)</t>
  </si>
  <si>
    <t>"</t>
  </si>
  <si>
    <t xml:space="preserve">Įmonės pavadinimas </t>
  </si>
  <si>
    <t xml:space="preserve">Įmonės kodas </t>
  </si>
  <si>
    <t xml:space="preserve">Priimta iš </t>
  </si>
  <si>
    <t xml:space="preserve">Data </t>
  </si>
  <si>
    <t xml:space="preserve">Suma </t>
  </si>
  <si>
    <t xml:space="preserve">Vyr. buhalteris </t>
  </si>
  <si>
    <t xml:space="preserve">Kasininkas </t>
  </si>
  <si>
    <t xml:space="preserve">Ūkinės operacijos ar   ūkinio įvykio turinys   </t>
  </si>
  <si>
    <t xml:space="preserve">Priedėlis </t>
  </si>
  <si>
    <t>sausio</t>
  </si>
  <si>
    <t>20 ___ m. ___________________   ____ d.</t>
  </si>
  <si>
    <t>vasario</t>
  </si>
  <si>
    <t>kovo</t>
  </si>
  <si>
    <t>balandžio</t>
  </si>
  <si>
    <t>gegužės</t>
  </si>
  <si>
    <t>birželio</t>
  </si>
  <si>
    <t>liepos</t>
  </si>
  <si>
    <t>rugpjūčio</t>
  </si>
  <si>
    <t>rugsėjo</t>
  </si>
  <si>
    <t>spalio</t>
  </si>
  <si>
    <t>lapkričio</t>
  </si>
  <si>
    <t>gruodžio</t>
  </si>
  <si>
    <t>Vienas</t>
  </si>
  <si>
    <t>Du</t>
  </si>
  <si>
    <t>Trys</t>
  </si>
  <si>
    <t>Keturi</t>
  </si>
  <si>
    <t>Penki</t>
  </si>
  <si>
    <t>Šeši</t>
  </si>
  <si>
    <t>Septyni</t>
  </si>
  <si>
    <t>Aštuoni</t>
  </si>
  <si>
    <t xml:space="preserve">Devyni </t>
  </si>
  <si>
    <t>vienas</t>
  </si>
  <si>
    <t>du</t>
  </si>
  <si>
    <t>trys</t>
  </si>
  <si>
    <t>keturi</t>
  </si>
  <si>
    <t>penki</t>
  </si>
  <si>
    <t>šeši</t>
  </si>
  <si>
    <t>septyni</t>
  </si>
  <si>
    <t>aštuoni</t>
  </si>
  <si>
    <t xml:space="preserve">devyni </t>
  </si>
  <si>
    <t>Dešimt</t>
  </si>
  <si>
    <t>Dvidešimt</t>
  </si>
  <si>
    <t>Trisdešimt</t>
  </si>
  <si>
    <t>Keturiasdešimt</t>
  </si>
  <si>
    <t>Penkiasdešimt</t>
  </si>
  <si>
    <t>Šešiasdešimt</t>
  </si>
  <si>
    <t>Septyniasdešimt</t>
  </si>
  <si>
    <t>Aštuoniasdešimt</t>
  </si>
  <si>
    <t xml:space="preserve">Devyniasdešimt </t>
  </si>
  <si>
    <t>dešimt</t>
  </si>
  <si>
    <t>dvidešimt</t>
  </si>
  <si>
    <t>trisdešimt</t>
  </si>
  <si>
    <t>keturiasdešimt</t>
  </si>
  <si>
    <t>penkiasdešimt</t>
  </si>
  <si>
    <t>šešiasdešimt</t>
  </si>
  <si>
    <t>septyniasdešimt</t>
  </si>
  <si>
    <t>aštuoniasdešimt</t>
  </si>
  <si>
    <t xml:space="preserve">devyniasdešimt </t>
  </si>
  <si>
    <t>Vienuolika</t>
  </si>
  <si>
    <t>Dvylika</t>
  </si>
  <si>
    <t>Trylika</t>
  </si>
  <si>
    <t>Keturiolika</t>
  </si>
  <si>
    <t>Penkiolika</t>
  </si>
  <si>
    <t>Šešiolika</t>
  </si>
  <si>
    <t>Septyniolika</t>
  </si>
  <si>
    <t>Aštuoniolika</t>
  </si>
  <si>
    <t xml:space="preserve">Devyniolika </t>
  </si>
  <si>
    <t>vienuolika</t>
  </si>
  <si>
    <t>dvylika</t>
  </si>
  <si>
    <t>trylika</t>
  </si>
  <si>
    <t>keturiolika</t>
  </si>
  <si>
    <t>penkiolika</t>
  </si>
  <si>
    <t>šešiolika</t>
  </si>
  <si>
    <t>septyniolika</t>
  </si>
  <si>
    <t>aštuoniolika</t>
  </si>
  <si>
    <t xml:space="preserve">devyniolika </t>
  </si>
  <si>
    <t>Eur</t>
  </si>
  <si>
    <t xml:space="preserve"> 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</si>
</sst>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_ ;\-0\ "/>
    <numFmt numFmtId="173" formatCode="00,"/>
    <numFmt numFmtId="174" formatCode="#0"/>
    <numFmt numFmtId="175" formatCode="[$-427]yyyy\ &quot;m.&quot;\ mmmm\ d\ &quot;d.&quot;"/>
    <numFmt numFmtId="176" formatCode="0.00_ ;\-0.00\ "/>
    <numFmt numFmtId="177" formatCode="yyyy\ mm\ dd"/>
    <numFmt numFmtId="178" formatCode="00"/>
    <numFmt numFmtId="179" formatCode="000\ 000\ 000.00"/>
    <numFmt numFmtId="180" formatCode="0\ 000\ 000\ 000.000"/>
  </numFmts>
  <fonts count="54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Wingdings"/>
      <family val="0"/>
    </font>
    <font>
      <sz val="9"/>
      <name val="MS Sans Serif"/>
      <family val="0"/>
    </font>
    <font>
      <sz val="12"/>
      <name val="Arial"/>
      <family val="0"/>
    </font>
    <font>
      <b/>
      <u val="single"/>
      <sz val="12"/>
      <color indexed="17"/>
      <name val="Times New Roman"/>
      <family val="1"/>
    </font>
    <font>
      <b/>
      <sz val="12"/>
      <color indexed="12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36"/>
      <color indexed="21"/>
      <name val="Arial Narrow"/>
      <family val="2"/>
    </font>
    <font>
      <sz val="16"/>
      <color indexed="2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8" fillId="0" borderId="0">
      <alignment/>
      <protection/>
    </xf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7" fillId="33" borderId="0" xfId="48" applyFont="1" applyFill="1" applyBorder="1" applyAlignment="1">
      <alignment horizontal="left" vertical="center"/>
      <protection/>
    </xf>
    <xf numFmtId="0" fontId="10" fillId="33" borderId="0" xfId="0" applyFont="1" applyFill="1" applyAlignment="1" applyProtection="1">
      <alignment horizontal="right" vertical="center"/>
      <protection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177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178" fontId="0" fillId="34" borderId="0" xfId="0" applyNumberFormat="1" applyFill="1" applyAlignment="1" applyProtection="1">
      <alignment/>
      <protection/>
    </xf>
    <xf numFmtId="0" fontId="6" fillId="34" borderId="0" xfId="0" applyFont="1" applyFill="1" applyAlignment="1" applyProtection="1">
      <alignment horizontal="centerContinuous"/>
      <protection/>
    </xf>
    <xf numFmtId="2" fontId="0" fillId="34" borderId="0" xfId="0" applyNumberFormat="1" applyFill="1" applyAlignment="1" applyProtection="1">
      <alignment/>
      <protection/>
    </xf>
    <xf numFmtId="2" fontId="12" fillId="34" borderId="0" xfId="0" applyNumberFormat="1" applyFont="1" applyFill="1" applyAlignment="1" applyProtection="1">
      <alignment/>
      <protection/>
    </xf>
    <xf numFmtId="0" fontId="12" fillId="34" borderId="0" xfId="0" applyFont="1" applyFill="1" applyAlignment="1" applyProtection="1">
      <alignment/>
      <protection/>
    </xf>
    <xf numFmtId="172" fontId="6" fillId="33" borderId="10" xfId="0" applyNumberFormat="1" applyFont="1" applyFill="1" applyBorder="1" applyAlignment="1">
      <alignment vertical="center"/>
    </xf>
    <xf numFmtId="0" fontId="6" fillId="33" borderId="10" xfId="0" applyNumberFormat="1" applyFont="1" applyFill="1" applyBorder="1" applyAlignment="1">
      <alignment horizontal="center" vertical="center"/>
    </xf>
    <xf numFmtId="179" fontId="0" fillId="34" borderId="0" xfId="0" applyNumberFormat="1" applyFill="1" applyAlignment="1" applyProtection="1">
      <alignment/>
      <protection/>
    </xf>
    <xf numFmtId="180" fontId="0" fillId="34" borderId="0" xfId="0" applyNumberFormat="1" applyFill="1" applyAlignment="1" applyProtection="1">
      <alignment/>
      <protection/>
    </xf>
    <xf numFmtId="0" fontId="0" fillId="34" borderId="0" xfId="0" applyNumberFormat="1" applyFill="1" applyAlignment="1" applyProtection="1">
      <alignment horizontal="center"/>
      <protection/>
    </xf>
    <xf numFmtId="0" fontId="0" fillId="34" borderId="0" xfId="0" applyNumberFormat="1" applyFill="1" applyAlignment="1" applyProtection="1">
      <alignment/>
      <protection/>
    </xf>
    <xf numFmtId="14" fontId="13" fillId="33" borderId="0" xfId="0" applyNumberFormat="1" applyFont="1" applyFill="1" applyAlignment="1">
      <alignment horizontal="center" vertical="center"/>
    </xf>
    <xf numFmtId="0" fontId="14" fillId="33" borderId="0" xfId="41" applyFont="1" applyFill="1" applyAlignment="1" applyProtection="1">
      <alignment horizontal="left"/>
      <protection/>
    </xf>
    <xf numFmtId="0" fontId="16" fillId="33" borderId="0" xfId="41" applyFont="1" applyFill="1" applyAlignment="1" applyProtection="1">
      <alignment/>
      <protection/>
    </xf>
    <xf numFmtId="0" fontId="17" fillId="33" borderId="0" xfId="41" applyFont="1" applyFill="1" applyAlignment="1" applyProtection="1">
      <alignment vertical="center"/>
      <protection/>
    </xf>
    <xf numFmtId="0" fontId="14" fillId="33" borderId="0" xfId="41" applyFont="1" applyFill="1" applyAlignment="1" applyProtection="1">
      <alignment/>
      <protection/>
    </xf>
    <xf numFmtId="0" fontId="6" fillId="0" borderId="10" xfId="0" applyFont="1" applyFill="1" applyBorder="1" applyAlignment="1" applyProtection="1">
      <alignment vertical="center"/>
      <protection locked="0"/>
    </xf>
    <xf numFmtId="0" fontId="16" fillId="33" borderId="0" xfId="41" applyFont="1" applyFill="1" applyAlignment="1" applyProtection="1">
      <alignment/>
      <protection/>
    </xf>
    <xf numFmtId="0" fontId="17" fillId="33" borderId="0" xfId="41" applyFont="1" applyFill="1" applyAlignment="1" applyProtection="1">
      <alignment vertical="center"/>
      <protection/>
    </xf>
    <xf numFmtId="0" fontId="7" fillId="33" borderId="0" xfId="48" applyFont="1" applyFill="1" applyBorder="1" applyAlignment="1">
      <alignment horizontal="left" vertical="center"/>
      <protection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0" fontId="7" fillId="33" borderId="12" xfId="48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 horizontal="left" vertical="center"/>
    </xf>
    <xf numFmtId="0" fontId="5" fillId="33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/>
    </xf>
    <xf numFmtId="177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11" fillId="0" borderId="20" xfId="0" applyFont="1" applyFill="1" applyBorder="1" applyAlignment="1" applyProtection="1">
      <alignment horizontal="left" vertical="center"/>
      <protection locked="0"/>
    </xf>
    <xf numFmtId="0" fontId="11" fillId="0" borderId="21" xfId="0" applyFont="1" applyFill="1" applyBorder="1" applyAlignment="1" applyProtection="1">
      <alignment horizontal="left" vertical="center"/>
      <protection locked="0"/>
    </xf>
    <xf numFmtId="0" fontId="11" fillId="0" borderId="22" xfId="0" applyFont="1" applyFill="1" applyBorder="1" applyAlignment="1" applyProtection="1">
      <alignment horizontal="left" vertical="center"/>
      <protection locked="0"/>
    </xf>
    <xf numFmtId="0" fontId="11" fillId="0" borderId="23" xfId="0" applyNumberFormat="1" applyFont="1" applyFill="1" applyBorder="1" applyAlignment="1" applyProtection="1">
      <alignment horizontal="left" vertical="center"/>
      <protection locked="0"/>
    </xf>
    <xf numFmtId="0" fontId="11" fillId="0" borderId="24" xfId="0" applyNumberFormat="1" applyFont="1" applyFill="1" applyBorder="1" applyAlignment="1" applyProtection="1">
      <alignment horizontal="left" vertical="center"/>
      <protection locked="0"/>
    </xf>
    <xf numFmtId="0" fontId="11" fillId="0" borderId="25" xfId="0" applyNumberFormat="1" applyFont="1" applyFill="1" applyBorder="1" applyAlignment="1" applyProtection="1">
      <alignment horizontal="left" vertical="center"/>
      <protection locked="0"/>
    </xf>
    <xf numFmtId="0" fontId="11" fillId="0" borderId="23" xfId="0" applyFont="1" applyFill="1" applyBorder="1" applyAlignment="1" applyProtection="1">
      <alignment horizontal="left" vertical="center" wrapText="1"/>
      <protection locked="0"/>
    </xf>
    <xf numFmtId="0" fontId="11" fillId="0" borderId="24" xfId="0" applyFont="1" applyFill="1" applyBorder="1" applyAlignment="1" applyProtection="1">
      <alignment horizontal="left" vertical="center" wrapText="1"/>
      <protection locked="0"/>
    </xf>
    <xf numFmtId="0" fontId="11" fillId="0" borderId="25" xfId="0" applyFont="1" applyFill="1" applyBorder="1" applyAlignment="1" applyProtection="1">
      <alignment horizontal="left" vertical="center" wrapText="1"/>
      <protection locked="0"/>
    </xf>
    <xf numFmtId="0" fontId="11" fillId="0" borderId="20" xfId="0" applyNumberFormat="1" applyFont="1" applyFill="1" applyBorder="1" applyAlignment="1" applyProtection="1">
      <alignment horizontal="left" vertical="center"/>
      <protection locked="0"/>
    </xf>
    <xf numFmtId="0" fontId="11" fillId="0" borderId="21" xfId="0" applyNumberFormat="1" applyFont="1" applyFill="1" applyBorder="1" applyAlignment="1" applyProtection="1">
      <alignment horizontal="left" vertical="center"/>
      <protection locked="0"/>
    </xf>
    <xf numFmtId="0" fontId="11" fillId="0" borderId="22" xfId="0" applyNumberFormat="1" applyFont="1" applyFill="1" applyBorder="1" applyAlignment="1" applyProtection="1">
      <alignment horizontal="left" vertical="center"/>
      <protection locked="0"/>
    </xf>
    <xf numFmtId="14" fontId="11" fillId="0" borderId="20" xfId="0" applyNumberFormat="1" applyFont="1" applyFill="1" applyBorder="1" applyAlignment="1" applyProtection="1">
      <alignment horizontal="center" vertical="center"/>
      <protection locked="0"/>
    </xf>
    <xf numFmtId="14" fontId="11" fillId="0" borderId="21" xfId="0" applyNumberFormat="1" applyFont="1" applyFill="1" applyBorder="1" applyAlignment="1" applyProtection="1">
      <alignment horizontal="center" vertical="center"/>
      <protection locked="0"/>
    </xf>
    <xf numFmtId="14" fontId="11" fillId="0" borderId="22" xfId="0" applyNumberFormat="1" applyFont="1" applyFill="1" applyBorder="1" applyAlignment="1" applyProtection="1">
      <alignment horizontal="center" vertical="center"/>
      <protection locked="0"/>
    </xf>
    <xf numFmtId="176" fontId="11" fillId="0" borderId="20" xfId="0" applyNumberFormat="1" applyFont="1" applyFill="1" applyBorder="1" applyAlignment="1" applyProtection="1">
      <alignment vertical="center"/>
      <protection locked="0"/>
    </xf>
    <xf numFmtId="176" fontId="11" fillId="0" borderId="21" xfId="0" applyNumberFormat="1" applyFont="1" applyFill="1" applyBorder="1" applyAlignment="1" applyProtection="1">
      <alignment vertical="center"/>
      <protection locked="0"/>
    </xf>
    <xf numFmtId="176" fontId="11" fillId="0" borderId="22" xfId="0" applyNumberFormat="1" applyFont="1" applyFill="1" applyBorder="1" applyAlignment="1" applyProtection="1">
      <alignment vertical="center"/>
      <protection locked="0"/>
    </xf>
    <xf numFmtId="0" fontId="11" fillId="0" borderId="20" xfId="0" applyNumberFormat="1" applyFont="1" applyFill="1" applyBorder="1" applyAlignment="1" applyProtection="1">
      <alignment vertical="center"/>
      <protection locked="0"/>
    </xf>
    <xf numFmtId="0" fontId="11" fillId="0" borderId="21" xfId="0" applyNumberFormat="1" applyFont="1" applyFill="1" applyBorder="1" applyAlignment="1" applyProtection="1">
      <alignment vertical="center"/>
      <protection locked="0"/>
    </xf>
    <xf numFmtId="0" fontId="11" fillId="0" borderId="22" xfId="0" applyNumberFormat="1" applyFont="1" applyFill="1" applyBorder="1" applyAlignment="1" applyProtection="1">
      <alignment vertical="center"/>
      <protection locked="0"/>
    </xf>
    <xf numFmtId="0" fontId="14" fillId="33" borderId="0" xfId="41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26" xfId="0" applyFont="1" applyFill="1" applyBorder="1" applyAlignment="1" applyProtection="1">
      <alignment horizontal="center" vertical="center" wrapText="1"/>
      <protection/>
    </xf>
    <xf numFmtId="0" fontId="11" fillId="0" borderId="20" xfId="0" applyFont="1" applyFill="1" applyBorder="1" applyAlignment="1" applyProtection="1">
      <alignment horizontal="left" vertical="center" wrapText="1"/>
      <protection locked="0"/>
    </xf>
    <xf numFmtId="0" fontId="11" fillId="0" borderId="21" xfId="0" applyFont="1" applyFill="1" applyBorder="1" applyAlignment="1" applyProtection="1">
      <alignment horizontal="left" vertical="center" wrapText="1"/>
      <protection locked="0"/>
    </xf>
    <xf numFmtId="0" fontId="11" fillId="0" borderId="22" xfId="0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KPO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552450</xdr:colOff>
      <xdr:row>59</xdr:row>
      <xdr:rowOff>9525</xdr:rowOff>
    </xdr:from>
    <xdr:to>
      <xdr:col>14</xdr:col>
      <xdr:colOff>457200</xdr:colOff>
      <xdr:row>59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14420850"/>
          <a:ext cx="685800" cy="123825"/>
        </a:xfrm>
        <a:prstGeom prst="rect">
          <a:avLst/>
        </a:prstGeom>
        <a:noFill/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alteriams.lt/" TargetMode="External" /><Relationship Id="rId2" Type="http://schemas.openxmlformats.org/officeDocument/2006/relationships/hyperlink" Target="http://www.buhalteriams.lt/" TargetMode="External" /><Relationship Id="rId3" Type="http://schemas.openxmlformats.org/officeDocument/2006/relationships/hyperlink" Target="http://www.buhalteriams.lt/" TargetMode="External" /><Relationship Id="rId4" Type="http://schemas.openxmlformats.org/officeDocument/2006/relationships/hyperlink" Target="http://www.buhalteriams.lt/" TargetMode="External" /><Relationship Id="rId5" Type="http://schemas.openxmlformats.org/officeDocument/2006/relationships/hyperlink" Target="http://www.buhalteriams.lt/" TargetMode="External" /><Relationship Id="rId6" Type="http://schemas.openxmlformats.org/officeDocument/2006/relationships/hyperlink" Target="http://www.buhalteriams.lt/" TargetMode="External" /><Relationship Id="rId7" Type="http://schemas.openxmlformats.org/officeDocument/2006/relationships/hyperlink" Target="http://www.buhalteriams.lt/" TargetMode="External" /><Relationship Id="rId8" Type="http://schemas.openxmlformats.org/officeDocument/2006/relationships/hyperlink" Target="http://www.buhalteriams.lt/" TargetMode="External" /><Relationship Id="rId9" Type="http://schemas.openxmlformats.org/officeDocument/2006/relationships/hyperlink" Target="http://www.buhalteriams.lt/" TargetMode="External" /><Relationship Id="rId10" Type="http://schemas.openxmlformats.org/officeDocument/2006/relationships/hyperlink" Target="http://www.buhalteriams.lt/" TargetMode="External" /><Relationship Id="rId11" Type="http://schemas.openxmlformats.org/officeDocument/2006/relationships/hyperlink" Target="http://www.buhalteriams.lt/" TargetMode="External" /><Relationship Id="rId12" Type="http://schemas.openxmlformats.org/officeDocument/2006/relationships/hyperlink" Target="http://www.buhalteriams.lt/" TargetMode="External" /><Relationship Id="rId13" Type="http://schemas.openxmlformats.org/officeDocument/2006/relationships/hyperlink" Target="http://www.buhalteriams.lt/" TargetMode="External" /><Relationship Id="rId14" Type="http://schemas.openxmlformats.org/officeDocument/2006/relationships/hyperlink" Target="http://www.buhalteriams.lt/" TargetMode="External" /><Relationship Id="rId15" Type="http://schemas.openxmlformats.org/officeDocument/2006/relationships/hyperlink" Target="http://www.buhalteriams.lt/" TargetMode="External" /><Relationship Id="rId16" Type="http://schemas.openxmlformats.org/officeDocument/2006/relationships/hyperlink" Target="http://www.buhalteriams.lt/" TargetMode="External" /><Relationship Id="rId17" Type="http://schemas.openxmlformats.org/officeDocument/2006/relationships/hyperlink" Target="http://www.buhalteriams.lt/" TargetMode="External" /><Relationship Id="rId18" Type="http://schemas.openxmlformats.org/officeDocument/2006/relationships/hyperlink" Target="http://www.buhalteriams.lt/" TargetMode="External" /><Relationship Id="rId19" Type="http://schemas.openxmlformats.org/officeDocument/2006/relationships/hyperlink" Target="http://www.buhalteriams.lt/" TargetMode="External" /><Relationship Id="rId20" Type="http://schemas.openxmlformats.org/officeDocument/2006/relationships/hyperlink" Target="http://www.buhalteriams.lt/" TargetMode="External" /><Relationship Id="rId21" Type="http://schemas.openxmlformats.org/officeDocument/2006/relationships/hyperlink" Target="http://www.buhalteriams.lt/" TargetMode="Externa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1"/>
  <sheetViews>
    <sheetView showGridLines="0" showRowColHeaders="0" tabSelected="1" showOutlineSymbols="0" zoomScalePageLayoutView="0" workbookViewId="0" topLeftCell="A51">
      <selection activeCell="G59" sqref="G59:O59"/>
    </sheetView>
  </sheetViews>
  <sheetFormatPr defaultColWidth="0" defaultRowHeight="12.75" zeroHeight="1"/>
  <cols>
    <col min="1" max="1" width="15.7109375" style="1" customWidth="1"/>
    <col min="2" max="2" width="3.7109375" style="1" customWidth="1"/>
    <col min="3" max="3" width="4.28125" style="1" customWidth="1"/>
    <col min="4" max="4" width="4.7109375" style="1" customWidth="1"/>
    <col min="5" max="5" width="4.28125" style="1" customWidth="1"/>
    <col min="6" max="7" width="3.7109375" style="1" customWidth="1"/>
    <col min="8" max="8" width="17.7109375" style="1" customWidth="1"/>
    <col min="9" max="9" width="11.7109375" style="1" customWidth="1"/>
    <col min="10" max="10" width="7.7109375" style="1" customWidth="1"/>
    <col min="11" max="11" width="0.71875" style="1" customWidth="1"/>
    <col min="12" max="12" width="5.7109375" style="1" customWidth="1"/>
    <col min="13" max="14" width="11.7109375" style="1" customWidth="1"/>
    <col min="15" max="15" width="10.7109375" style="1" customWidth="1"/>
    <col min="16" max="41" width="10.7109375" style="1" hidden="1" customWidth="1"/>
    <col min="42" max="16384" width="0" style="1" hidden="1" customWidth="1"/>
  </cols>
  <sheetData>
    <row r="1" spans="1:29" ht="13.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18" t="str">
        <f>U1&amp;" m."&amp;"  "&amp;W1&amp;"  "&amp;AB1&amp;" d."</f>
        <v>1900 m.  sausio  00 d.</v>
      </c>
      <c r="T1" s="18">
        <f>D8</f>
        <v>0</v>
      </c>
      <c r="U1" s="19">
        <f>YEAR(T1)</f>
        <v>1900</v>
      </c>
      <c r="V1" s="19">
        <f>MONTH(T1)</f>
        <v>1</v>
      </c>
      <c r="W1" s="20" t="str">
        <f>IF(V1=1,AC1,(IF(V1=2,AC2,IF(V1=3,AC3,IF(V1=4,AC4,X1)))))</f>
        <v>sausio</v>
      </c>
      <c r="X1" s="20">
        <f>IF(V1=5,AC5,(IF(V1=6,AC6,IF(V1=7,AC7,IF(V1=8,AC8,Y1)))))</f>
        <v>0</v>
      </c>
      <c r="Y1" s="20">
        <f>IF(V1=9,AC9,(IF(V1=10,AC10,IF(V1=11,AC11,IF(V1=12,AC12,Z1)))))</f>
        <v>0</v>
      </c>
      <c r="Z1" s="19"/>
      <c r="AA1" s="20">
        <f>DAY(T1)</f>
        <v>0</v>
      </c>
      <c r="AB1" s="19" t="str">
        <f>IF(AA1&lt;10,"0"&amp;AA1,AA1)</f>
        <v>00</v>
      </c>
      <c r="AC1" s="19" t="s">
        <v>32</v>
      </c>
    </row>
    <row r="2" spans="1:29" ht="16.5" customHeight="1" thickBot="1">
      <c r="A2" s="4"/>
      <c r="B2" s="4"/>
      <c r="C2" s="3" t="s">
        <v>23</v>
      </c>
      <c r="D2" s="67"/>
      <c r="E2" s="68"/>
      <c r="F2" s="68"/>
      <c r="G2" s="68"/>
      <c r="H2" s="68"/>
      <c r="I2" s="68"/>
      <c r="J2" s="68"/>
      <c r="K2" s="68"/>
      <c r="L2" s="68"/>
      <c r="M2" s="69"/>
      <c r="N2" s="4"/>
      <c r="O2" s="4"/>
      <c r="P2" s="4"/>
      <c r="Q2" s="4"/>
      <c r="R2" s="4"/>
      <c r="S2" s="21" t="s">
        <v>33</v>
      </c>
      <c r="T2" s="18"/>
      <c r="U2" s="19"/>
      <c r="V2" s="19"/>
      <c r="W2" s="20"/>
      <c r="X2" s="20"/>
      <c r="Y2" s="20"/>
      <c r="Z2" s="19"/>
      <c r="AA2" s="20"/>
      <c r="AB2" s="19"/>
      <c r="AC2" s="19" t="s">
        <v>34</v>
      </c>
    </row>
    <row r="3" spans="1:29" ht="16.5" customHeight="1" thickBot="1">
      <c r="A3" s="4"/>
      <c r="B3" s="4"/>
      <c r="C3" s="3" t="s">
        <v>24</v>
      </c>
      <c r="D3" s="70"/>
      <c r="E3" s="71"/>
      <c r="F3" s="71"/>
      <c r="G3" s="72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8" t="str">
        <f>IF(D8=0,S2,S1)</f>
        <v>20 ___ m. ___________________   ____ d.</v>
      </c>
      <c r="T3" s="18"/>
      <c r="U3" s="19"/>
      <c r="V3" s="19"/>
      <c r="W3" s="20"/>
      <c r="X3" s="20"/>
      <c r="Y3" s="20"/>
      <c r="Z3" s="19"/>
      <c r="AA3" s="20"/>
      <c r="AB3" s="19"/>
      <c r="AC3" s="19" t="s">
        <v>35</v>
      </c>
    </row>
    <row r="4" spans="1:29" ht="16.5" customHeight="1" thickBot="1">
      <c r="A4" s="4"/>
      <c r="B4" s="4"/>
      <c r="C4" s="3" t="s">
        <v>28</v>
      </c>
      <c r="D4" s="85"/>
      <c r="E4" s="86"/>
      <c r="F4" s="86"/>
      <c r="G4" s="86"/>
      <c r="H4" s="86"/>
      <c r="I4" s="87"/>
      <c r="J4" s="4"/>
      <c r="K4" s="4"/>
      <c r="L4" s="4"/>
      <c r="M4" s="4"/>
      <c r="N4" s="4"/>
      <c r="O4" s="4"/>
      <c r="P4" s="4"/>
      <c r="Q4" s="4"/>
      <c r="R4" s="4"/>
      <c r="S4" s="18"/>
      <c r="T4" s="18"/>
      <c r="U4" s="19"/>
      <c r="V4" s="19"/>
      <c r="W4" s="20"/>
      <c r="X4" s="20"/>
      <c r="Y4" s="20"/>
      <c r="Z4" s="19"/>
      <c r="AA4" s="20"/>
      <c r="AB4" s="19"/>
      <c r="AC4" s="19" t="s">
        <v>36</v>
      </c>
    </row>
    <row r="5" spans="1:29" ht="16.5" customHeight="1" thickBot="1">
      <c r="A5" s="4"/>
      <c r="B5" s="4"/>
      <c r="C5" s="3" t="s">
        <v>29</v>
      </c>
      <c r="D5" s="85"/>
      <c r="E5" s="86"/>
      <c r="F5" s="86"/>
      <c r="G5" s="86"/>
      <c r="H5" s="86"/>
      <c r="I5" s="87"/>
      <c r="J5" s="4"/>
      <c r="K5" s="4"/>
      <c r="L5" s="4"/>
      <c r="M5" s="4"/>
      <c r="N5" s="4"/>
      <c r="O5" s="4"/>
      <c r="P5" s="4"/>
      <c r="Q5" s="4"/>
      <c r="R5" s="4"/>
      <c r="S5" s="18"/>
      <c r="T5" s="18"/>
      <c r="U5" s="19"/>
      <c r="V5" s="19"/>
      <c r="W5" s="20"/>
      <c r="X5" s="20"/>
      <c r="Y5" s="20"/>
      <c r="Z5" s="19"/>
      <c r="AA5" s="20"/>
      <c r="AB5" s="19"/>
      <c r="AC5" s="19" t="s">
        <v>37</v>
      </c>
    </row>
    <row r="6" spans="1:29" ht="16.5" customHeight="1" thickBot="1">
      <c r="A6" s="4"/>
      <c r="B6" s="4"/>
      <c r="C6" s="3" t="s">
        <v>2</v>
      </c>
      <c r="D6" s="76"/>
      <c r="E6" s="77"/>
      <c r="F6" s="77"/>
      <c r="G6" s="7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18"/>
      <c r="T6" s="18"/>
      <c r="U6" s="19"/>
      <c r="V6" s="19"/>
      <c r="W6" s="20"/>
      <c r="X6" s="20"/>
      <c r="Y6" s="20"/>
      <c r="Z6" s="19"/>
      <c r="AA6" s="20"/>
      <c r="AB6" s="19"/>
      <c r="AC6" s="19" t="s">
        <v>38</v>
      </c>
    </row>
    <row r="7" spans="1:29" ht="16.5" customHeight="1" thickBot="1">
      <c r="A7" s="4"/>
      <c r="B7" s="4"/>
      <c r="C7" s="3" t="s">
        <v>17</v>
      </c>
      <c r="D7" s="76"/>
      <c r="E7" s="77"/>
      <c r="F7" s="77"/>
      <c r="G7" s="7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18"/>
      <c r="T7" s="18"/>
      <c r="U7" s="19"/>
      <c r="V7" s="19"/>
      <c r="W7" s="20"/>
      <c r="X7" s="20"/>
      <c r="Y7" s="20"/>
      <c r="Z7" s="19"/>
      <c r="AA7" s="20"/>
      <c r="AB7" s="19"/>
      <c r="AC7" s="19" t="s">
        <v>39</v>
      </c>
    </row>
    <row r="8" spans="1:29" ht="16.5" customHeight="1" thickBot="1">
      <c r="A8" s="4"/>
      <c r="B8" s="4"/>
      <c r="C8" s="3" t="s">
        <v>26</v>
      </c>
      <c r="D8" s="79"/>
      <c r="E8" s="80"/>
      <c r="F8" s="80"/>
      <c r="G8" s="81"/>
      <c r="H8" s="31">
        <f ca="1">NOW()</f>
        <v>44329.36731400463</v>
      </c>
      <c r="I8" s="4"/>
      <c r="J8" s="4"/>
      <c r="K8" s="4"/>
      <c r="L8" s="4"/>
      <c r="M8" s="4"/>
      <c r="N8" s="4"/>
      <c r="O8" s="4"/>
      <c r="P8" s="4"/>
      <c r="Q8" s="4"/>
      <c r="R8" s="4"/>
      <c r="S8" s="18"/>
      <c r="T8" s="18"/>
      <c r="U8" s="19"/>
      <c r="V8" s="19"/>
      <c r="W8" s="20"/>
      <c r="X8" s="20"/>
      <c r="Y8" s="20"/>
      <c r="Z8" s="19"/>
      <c r="AA8" s="20"/>
      <c r="AB8" s="19"/>
      <c r="AC8" s="19" t="s">
        <v>40</v>
      </c>
    </row>
    <row r="9" spans="1:29" ht="16.5" customHeight="1" thickBot="1">
      <c r="A9" s="4"/>
      <c r="B9" s="4"/>
      <c r="C9" s="3" t="s">
        <v>27</v>
      </c>
      <c r="D9" s="82"/>
      <c r="E9" s="83"/>
      <c r="F9" s="83"/>
      <c r="G9" s="8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18"/>
      <c r="T9" s="18"/>
      <c r="U9" s="19"/>
      <c r="V9" s="19"/>
      <c r="W9" s="20"/>
      <c r="X9" s="20"/>
      <c r="Y9" s="20"/>
      <c r="Z9" s="19"/>
      <c r="AA9" s="20"/>
      <c r="AB9" s="19"/>
      <c r="AC9" s="19" t="s">
        <v>41</v>
      </c>
    </row>
    <row r="10" spans="1:29" ht="33" customHeight="1" thickBot="1">
      <c r="A10" s="4"/>
      <c r="B10" s="4"/>
      <c r="C10" s="3" t="s">
        <v>25</v>
      </c>
      <c r="D10" s="73"/>
      <c r="E10" s="74"/>
      <c r="F10" s="74"/>
      <c r="G10" s="74"/>
      <c r="H10" s="74"/>
      <c r="I10" s="74"/>
      <c r="J10" s="75"/>
      <c r="K10" s="4" t="s">
        <v>100</v>
      </c>
      <c r="L10" s="4"/>
      <c r="M10" s="4"/>
      <c r="N10" s="4"/>
      <c r="O10" s="4"/>
      <c r="P10" s="4"/>
      <c r="Q10" s="4"/>
      <c r="R10" s="4"/>
      <c r="S10" s="18"/>
      <c r="T10" s="18"/>
      <c r="U10" s="19"/>
      <c r="V10" s="19"/>
      <c r="W10" s="20"/>
      <c r="X10" s="20"/>
      <c r="Y10" s="20"/>
      <c r="Z10" s="19"/>
      <c r="AA10" s="20"/>
      <c r="AB10" s="19"/>
      <c r="AC10" s="19" t="s">
        <v>42</v>
      </c>
    </row>
    <row r="11" spans="1:29" ht="33" customHeight="1" thickBot="1">
      <c r="A11" s="89" t="s">
        <v>30</v>
      </c>
      <c r="B11" s="89"/>
      <c r="C11" s="90"/>
      <c r="D11" s="91"/>
      <c r="E11" s="92"/>
      <c r="F11" s="92"/>
      <c r="G11" s="92"/>
      <c r="H11" s="92"/>
      <c r="I11" s="92"/>
      <c r="J11" s="92"/>
      <c r="K11" s="92"/>
      <c r="L11" s="92"/>
      <c r="M11" s="93"/>
      <c r="N11" s="4"/>
      <c r="O11" s="4"/>
      <c r="P11" s="4"/>
      <c r="Q11" s="4"/>
      <c r="R11" s="4"/>
      <c r="S11" s="18"/>
      <c r="T11" s="18"/>
      <c r="U11" s="19"/>
      <c r="V11" s="19"/>
      <c r="W11" s="20"/>
      <c r="X11" s="20"/>
      <c r="Y11" s="20"/>
      <c r="Z11" s="19"/>
      <c r="AA11" s="20"/>
      <c r="AB11" s="19"/>
      <c r="AC11" s="19" t="s">
        <v>43</v>
      </c>
    </row>
    <row r="12" spans="1:29" ht="33" customHeight="1" thickBot="1">
      <c r="A12" s="4"/>
      <c r="B12" s="4"/>
      <c r="C12" s="3" t="s">
        <v>31</v>
      </c>
      <c r="D12" s="91"/>
      <c r="E12" s="92"/>
      <c r="F12" s="92"/>
      <c r="G12" s="92"/>
      <c r="H12" s="92"/>
      <c r="I12" s="92"/>
      <c r="J12" s="92"/>
      <c r="K12" s="92"/>
      <c r="L12" s="92"/>
      <c r="M12" s="93"/>
      <c r="N12" s="4"/>
      <c r="O12" s="4"/>
      <c r="P12" s="4"/>
      <c r="Q12" s="4"/>
      <c r="R12" s="4"/>
      <c r="S12" s="18"/>
      <c r="T12" s="18"/>
      <c r="U12" s="19"/>
      <c r="V12" s="19"/>
      <c r="W12" s="20"/>
      <c r="X12" s="20"/>
      <c r="Y12" s="20"/>
      <c r="Z12" s="19"/>
      <c r="AA12" s="20"/>
      <c r="AB12" s="19"/>
      <c r="AC12" s="19" t="s">
        <v>44</v>
      </c>
    </row>
    <row r="13" spans="1:29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</row>
    <row r="14" spans="1:29" ht="21.75" customHeight="1">
      <c r="A14" s="4"/>
      <c r="B14" s="43" t="str">
        <f>IF(AND(D2=0,D3=0)," ",D2&amp;", "&amp;D3)</f>
        <v> </v>
      </c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"/>
      <c r="P14" s="4"/>
      <c r="Q14" s="4"/>
      <c r="R14" s="4"/>
      <c r="S14" s="22">
        <f>D9</f>
        <v>0</v>
      </c>
      <c r="T14" s="23"/>
      <c r="U14" s="24">
        <f>(S14+1)*100</f>
        <v>100</v>
      </c>
      <c r="V14" s="24" t="str">
        <f>RIGHT(U14,2)</f>
        <v>00</v>
      </c>
      <c r="W14" s="24">
        <f>S14*100-V14</f>
        <v>0</v>
      </c>
      <c r="X14" s="24">
        <f>W14/100</f>
        <v>0</v>
      </c>
      <c r="Y14" s="4"/>
      <c r="Z14" s="4"/>
      <c r="AA14" s="4"/>
      <c r="AB14" s="4"/>
      <c r="AC14" s="4"/>
    </row>
    <row r="15" spans="1:29" ht="12.75" customHeight="1">
      <c r="A15" s="4"/>
      <c r="B15" s="44" t="s">
        <v>0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</row>
    <row r="16" spans="1:29" ht="24.75" customHeight="1">
      <c r="A16" s="4"/>
      <c r="B16" s="49" t="s">
        <v>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36" ht="9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22"/>
      <c r="T17" s="22"/>
      <c r="U17" s="19"/>
      <c r="V17" s="19"/>
      <c r="W17" s="19">
        <v>1</v>
      </c>
      <c r="X17" s="19">
        <v>2</v>
      </c>
      <c r="Y17" s="19">
        <v>3</v>
      </c>
      <c r="Z17" s="19">
        <v>4</v>
      </c>
      <c r="AA17" s="19">
        <v>5</v>
      </c>
      <c r="AB17" s="19">
        <v>6</v>
      </c>
      <c r="AC17" s="19">
        <v>7</v>
      </c>
      <c r="AD17" s="19">
        <v>8</v>
      </c>
      <c r="AE17" s="19">
        <v>9</v>
      </c>
      <c r="AF17" s="19"/>
      <c r="AG17" s="19"/>
      <c r="AH17" s="19"/>
      <c r="AI17" s="19"/>
      <c r="AJ17" s="19"/>
    </row>
    <row r="18" spans="1:36" ht="19.5" customHeight="1">
      <c r="A18" s="4"/>
      <c r="B18" s="5"/>
      <c r="C18" s="5"/>
      <c r="D18" s="5"/>
      <c r="E18" s="5"/>
      <c r="F18" s="6"/>
      <c r="G18" s="6"/>
      <c r="H18" s="6" t="s">
        <v>2</v>
      </c>
      <c r="I18" s="45" t="str">
        <f>IF(D6=0," ",D6)</f>
        <v> </v>
      </c>
      <c r="J18" s="45"/>
      <c r="K18" s="7"/>
      <c r="L18" s="7" t="s">
        <v>3</v>
      </c>
      <c r="M18" s="8" t="str">
        <f>IF(D7=0," ",D7)</f>
        <v> </v>
      </c>
      <c r="N18" s="7"/>
      <c r="O18" s="4"/>
      <c r="P18" s="4"/>
      <c r="Q18" s="4"/>
      <c r="R18" s="4"/>
      <c r="S18" s="22"/>
      <c r="T18" s="22"/>
      <c r="U18" s="19"/>
      <c r="V18" s="19"/>
      <c r="W18" s="19" t="s">
        <v>45</v>
      </c>
      <c r="X18" s="19" t="s">
        <v>46</v>
      </c>
      <c r="Y18" s="19" t="s">
        <v>47</v>
      </c>
      <c r="Z18" s="19" t="s">
        <v>48</v>
      </c>
      <c r="AA18" s="19" t="s">
        <v>49</v>
      </c>
      <c r="AB18" s="19" t="s">
        <v>50</v>
      </c>
      <c r="AC18" s="19" t="s">
        <v>51</v>
      </c>
      <c r="AD18" s="19" t="s">
        <v>52</v>
      </c>
      <c r="AE18" s="19" t="s">
        <v>53</v>
      </c>
      <c r="AF18" s="19"/>
      <c r="AG18" s="19"/>
      <c r="AH18" s="19"/>
      <c r="AI18" s="19"/>
      <c r="AJ18" s="19"/>
    </row>
    <row r="19" spans="1:36" ht="21.75" customHeight="1">
      <c r="A19" s="4"/>
      <c r="B19" s="52" t="str">
        <f>S3</f>
        <v>20 ___ m. ___________________   ____ d.</v>
      </c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4"/>
      <c r="P19" s="4"/>
      <c r="Q19" s="4"/>
      <c r="R19" s="4"/>
      <c r="S19" s="22"/>
      <c r="T19" s="22"/>
      <c r="U19" s="19"/>
      <c r="V19" s="19"/>
      <c r="W19" s="19" t="s">
        <v>54</v>
      </c>
      <c r="X19" s="19" t="s">
        <v>55</v>
      </c>
      <c r="Y19" s="19" t="s">
        <v>56</v>
      </c>
      <c r="Z19" s="19" t="s">
        <v>57</v>
      </c>
      <c r="AA19" s="19" t="s">
        <v>58</v>
      </c>
      <c r="AB19" s="19" t="s">
        <v>59</v>
      </c>
      <c r="AC19" s="19" t="s">
        <v>60</v>
      </c>
      <c r="AD19" s="19" t="s">
        <v>61</v>
      </c>
      <c r="AE19" s="19" t="s">
        <v>62</v>
      </c>
      <c r="AF19" s="19"/>
      <c r="AG19" s="19"/>
      <c r="AH19" s="19"/>
      <c r="AI19" s="19"/>
      <c r="AJ19" s="19"/>
    </row>
    <row r="20" spans="1:36" ht="9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2"/>
      <c r="T20" s="22"/>
      <c r="U20" s="19"/>
      <c r="V20" s="19"/>
      <c r="W20" s="19" t="s">
        <v>63</v>
      </c>
      <c r="X20" s="19" t="s">
        <v>64</v>
      </c>
      <c r="Y20" s="19" t="s">
        <v>65</v>
      </c>
      <c r="Z20" s="19" t="s">
        <v>66</v>
      </c>
      <c r="AA20" s="19" t="s">
        <v>67</v>
      </c>
      <c r="AB20" s="19" t="s">
        <v>68</v>
      </c>
      <c r="AC20" s="19" t="s">
        <v>69</v>
      </c>
      <c r="AD20" s="19" t="s">
        <v>70</v>
      </c>
      <c r="AE20" s="19" t="s">
        <v>71</v>
      </c>
      <c r="AF20" s="19"/>
      <c r="AG20" s="19"/>
      <c r="AH20" s="19"/>
      <c r="AI20" s="19"/>
      <c r="AJ20" s="19"/>
    </row>
    <row r="21" spans="1:36" ht="12.75" customHeight="1">
      <c r="A21" s="4"/>
      <c r="B21" s="50" t="s">
        <v>4</v>
      </c>
      <c r="C21" s="50"/>
      <c r="D21" s="50"/>
      <c r="E21" s="50"/>
      <c r="F21" s="50"/>
      <c r="G21" s="50"/>
      <c r="H21" s="50" t="s">
        <v>5</v>
      </c>
      <c r="I21" s="51" t="s">
        <v>6</v>
      </c>
      <c r="J21" s="51"/>
      <c r="K21" s="50" t="s">
        <v>7</v>
      </c>
      <c r="L21" s="50"/>
      <c r="M21" s="50"/>
      <c r="N21" s="50"/>
      <c r="O21" s="4"/>
      <c r="P21" s="4"/>
      <c r="Q21" s="4"/>
      <c r="R21" s="4"/>
      <c r="S21" s="22"/>
      <c r="T21" s="22"/>
      <c r="U21" s="19"/>
      <c r="V21" s="19"/>
      <c r="W21" s="19" t="s">
        <v>72</v>
      </c>
      <c r="X21" s="19" t="s">
        <v>73</v>
      </c>
      <c r="Y21" s="19" t="s">
        <v>74</v>
      </c>
      <c r="Z21" s="19" t="s">
        <v>75</v>
      </c>
      <c r="AA21" s="19" t="s">
        <v>76</v>
      </c>
      <c r="AB21" s="19" t="s">
        <v>77</v>
      </c>
      <c r="AC21" s="19" t="s">
        <v>78</v>
      </c>
      <c r="AD21" s="19" t="s">
        <v>79</v>
      </c>
      <c r="AE21" s="19" t="s">
        <v>80</v>
      </c>
      <c r="AF21" s="19"/>
      <c r="AG21" s="19"/>
      <c r="AH21" s="19"/>
      <c r="AI21" s="19"/>
      <c r="AJ21" s="19"/>
    </row>
    <row r="22" spans="1:36" ht="12.75" customHeight="1">
      <c r="A22" s="4"/>
      <c r="B22" s="50"/>
      <c r="C22" s="50"/>
      <c r="D22" s="50"/>
      <c r="E22" s="50"/>
      <c r="F22" s="50"/>
      <c r="G22" s="50"/>
      <c r="H22" s="50"/>
      <c r="I22" s="9" t="s">
        <v>99</v>
      </c>
      <c r="J22" s="9" t="s">
        <v>8</v>
      </c>
      <c r="K22" s="50"/>
      <c r="L22" s="50"/>
      <c r="M22" s="50"/>
      <c r="N22" s="50"/>
      <c r="O22" s="4"/>
      <c r="P22" s="4"/>
      <c r="Q22" s="4"/>
      <c r="R22" s="4"/>
      <c r="S22" s="22"/>
      <c r="T22" s="22"/>
      <c r="U22" s="19"/>
      <c r="V22" s="19"/>
      <c r="W22" s="19">
        <v>11</v>
      </c>
      <c r="X22" s="19">
        <v>12</v>
      </c>
      <c r="Y22" s="19">
        <v>13</v>
      </c>
      <c r="Z22" s="19">
        <v>14</v>
      </c>
      <c r="AA22" s="19">
        <v>15</v>
      </c>
      <c r="AB22" s="19">
        <v>16</v>
      </c>
      <c r="AC22" s="19">
        <v>17</v>
      </c>
      <c r="AD22" s="19">
        <v>18</v>
      </c>
      <c r="AE22" s="19">
        <v>19</v>
      </c>
      <c r="AF22" s="19"/>
      <c r="AG22" s="19"/>
      <c r="AH22" s="19"/>
      <c r="AI22" s="19"/>
      <c r="AJ22" s="19"/>
    </row>
    <row r="23" spans="1:36" ht="19.5" customHeight="1">
      <c r="A23" s="4"/>
      <c r="B23" s="57"/>
      <c r="C23" s="57"/>
      <c r="D23" s="57"/>
      <c r="E23" s="57"/>
      <c r="F23" s="57"/>
      <c r="G23" s="57"/>
      <c r="H23" s="36"/>
      <c r="I23" s="25" t="str">
        <f>IF(D9=0," ",X14)</f>
        <v> </v>
      </c>
      <c r="J23" s="26" t="str">
        <f>IF(D9=0," ",V14)</f>
        <v> </v>
      </c>
      <c r="K23" s="54"/>
      <c r="L23" s="55"/>
      <c r="M23" s="55"/>
      <c r="N23" s="56"/>
      <c r="O23" s="4"/>
      <c r="P23" s="4"/>
      <c r="Q23" s="4"/>
      <c r="R23" s="4"/>
      <c r="S23" s="22"/>
      <c r="T23" s="22"/>
      <c r="U23" s="19"/>
      <c r="V23" s="19"/>
      <c r="W23" s="19" t="s">
        <v>81</v>
      </c>
      <c r="X23" s="19" t="s">
        <v>82</v>
      </c>
      <c r="Y23" s="19" t="s">
        <v>83</v>
      </c>
      <c r="Z23" s="19" t="s">
        <v>84</v>
      </c>
      <c r="AA23" s="19" t="s">
        <v>85</v>
      </c>
      <c r="AB23" s="19" t="s">
        <v>86</v>
      </c>
      <c r="AC23" s="19" t="s">
        <v>87</v>
      </c>
      <c r="AD23" s="19" t="s">
        <v>88</v>
      </c>
      <c r="AE23" s="19" t="s">
        <v>89</v>
      </c>
      <c r="AF23" s="19"/>
      <c r="AG23" s="19"/>
      <c r="AH23" s="19"/>
      <c r="AI23" s="19"/>
      <c r="AJ23" s="19"/>
    </row>
    <row r="24" spans="1:36" ht="4.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22"/>
      <c r="T24" s="22"/>
      <c r="U24" s="19"/>
      <c r="V24" s="19"/>
      <c r="W24" s="19" t="s">
        <v>90</v>
      </c>
      <c r="X24" s="19" t="s">
        <v>91</v>
      </c>
      <c r="Y24" s="19" t="s">
        <v>92</v>
      </c>
      <c r="Z24" s="19" t="s">
        <v>93</v>
      </c>
      <c r="AA24" s="19" t="s">
        <v>94</v>
      </c>
      <c r="AB24" s="19" t="s">
        <v>95</v>
      </c>
      <c r="AC24" s="19" t="s">
        <v>96</v>
      </c>
      <c r="AD24" s="19" t="s">
        <v>97</v>
      </c>
      <c r="AE24" s="19" t="s">
        <v>98</v>
      </c>
      <c r="AF24" s="19"/>
      <c r="AG24" s="19"/>
      <c r="AH24" s="19"/>
      <c r="AI24" s="19"/>
      <c r="AJ24" s="19"/>
    </row>
    <row r="25" spans="1:36" ht="33" customHeight="1">
      <c r="A25" s="4"/>
      <c r="B25" s="10" t="s">
        <v>9</v>
      </c>
      <c r="C25" s="10"/>
      <c r="D25" s="64" t="str">
        <f>IF(D10=0," ",D10)</f>
        <v> </v>
      </c>
      <c r="E25" s="65"/>
      <c r="F25" s="65"/>
      <c r="G25" s="65"/>
      <c r="H25" s="65"/>
      <c r="I25" s="65"/>
      <c r="J25" s="66"/>
      <c r="K25" s="11"/>
      <c r="L25" s="64"/>
      <c r="M25" s="65"/>
      <c r="N25" s="66"/>
      <c r="O25" s="4"/>
      <c r="P25" s="4"/>
      <c r="Q25" s="4"/>
      <c r="R25" s="4"/>
      <c r="S25" s="27">
        <f>D9</f>
        <v>0</v>
      </c>
      <c r="T25" s="27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 ht="15" customHeight="1">
      <c r="A26" s="4"/>
      <c r="B26" s="4"/>
      <c r="C26" s="4"/>
      <c r="D26" s="44" t="s">
        <v>20</v>
      </c>
      <c r="E26" s="44"/>
      <c r="F26" s="44"/>
      <c r="G26" s="44"/>
      <c r="H26" s="44"/>
      <c r="I26" s="44"/>
      <c r="J26" s="44"/>
      <c r="K26" s="12"/>
      <c r="L26" s="44" t="s">
        <v>19</v>
      </c>
      <c r="M26" s="44"/>
      <c r="N26" s="44"/>
      <c r="O26" s="4"/>
      <c r="P26" s="4"/>
      <c r="Q26" s="4"/>
      <c r="R26" s="4"/>
      <c r="S26" s="28">
        <f>1000000000.001+DOLLAR(S25,2)</f>
        <v>1000000000.001</v>
      </c>
      <c r="T26" s="28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 ht="33" customHeight="1">
      <c r="A27" s="4"/>
      <c r="B27" s="63" t="s">
        <v>10</v>
      </c>
      <c r="C27" s="63"/>
      <c r="D27" s="63"/>
      <c r="E27" s="63"/>
      <c r="F27" s="60" t="str">
        <f>IF(D11=0," ",D11)</f>
        <v> </v>
      </c>
      <c r="G27" s="61"/>
      <c r="H27" s="61"/>
      <c r="I27" s="61"/>
      <c r="J27" s="61"/>
      <c r="K27" s="61"/>
      <c r="L27" s="61"/>
      <c r="M27" s="61"/>
      <c r="N27" s="62"/>
      <c r="O27" s="4"/>
      <c r="P27" s="4"/>
      <c r="Q27" s="4"/>
      <c r="R27" s="4"/>
      <c r="S27" s="29">
        <f>LEN(S26)</f>
        <v>14</v>
      </c>
      <c r="T27" s="2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ht="4.5" customHeight="1">
      <c r="A28" s="4"/>
      <c r="B28" s="13"/>
      <c r="C28" s="13"/>
      <c r="D28" s="13"/>
      <c r="E28" s="13"/>
      <c r="F28" s="14"/>
      <c r="G28" s="14"/>
      <c r="H28" s="14"/>
      <c r="I28" s="14"/>
      <c r="J28" s="14"/>
      <c r="K28" s="14"/>
      <c r="L28" s="14"/>
      <c r="M28" s="14"/>
      <c r="N28" s="14"/>
      <c r="O28" s="4"/>
      <c r="P28" s="4"/>
      <c r="Q28" s="4"/>
      <c r="R28" s="4"/>
      <c r="S28" s="29" t="str">
        <f>MID(S26,2,1)</f>
        <v>0</v>
      </c>
      <c r="T28" s="29">
        <f aca="true" t="shared" si="0" ref="T28:T36">ROUND(S28,0)</f>
        <v>0</v>
      </c>
      <c r="U28" s="19">
        <f>T28</f>
        <v>0</v>
      </c>
      <c r="V28" s="19"/>
      <c r="W28" s="19" t="str">
        <f>IF(U28=W17,W18," ")</f>
        <v> </v>
      </c>
      <c r="X28" s="19" t="str">
        <f>IF(U28=X17,X18," ")</f>
        <v> </v>
      </c>
      <c r="Y28" s="19" t="str">
        <f>IF(U28=Y17,Y18," ")</f>
        <v> </v>
      </c>
      <c r="Z28" s="19" t="str">
        <f>IF(U28=Z17,Z18," ")</f>
        <v> </v>
      </c>
      <c r="AA28" s="19" t="str">
        <f>IF(U28=AA17,AA18," ")</f>
        <v> </v>
      </c>
      <c r="AB28" s="19" t="str">
        <f>IF(U28=AB17,AB18," ")</f>
        <v> </v>
      </c>
      <c r="AC28" s="19" t="str">
        <f>IF(U28=AC17,AC18," ")</f>
        <v> </v>
      </c>
      <c r="AD28" s="19" t="str">
        <f>IF(U28=AD17,AD18," ")</f>
        <v> </v>
      </c>
      <c r="AE28" s="19" t="str">
        <f>IF(U28=AE17,AE18," ")</f>
        <v> </v>
      </c>
      <c r="AF28" s="19" t="str">
        <f>IF(U28=0," ",IF(U28=1," šimtas "," šimtai "))</f>
        <v> </v>
      </c>
      <c r="AG28" s="19" t="str">
        <f>W28&amp;X28&amp;Y28&amp;Z28&amp;AA28&amp;AB28&amp;AC28&amp;AD28&amp;AE28&amp;AF28</f>
        <v>          </v>
      </c>
      <c r="AH28" s="19"/>
      <c r="AI28" s="19"/>
      <c r="AJ28" s="19"/>
    </row>
    <row r="29" spans="1:36" ht="33" customHeight="1">
      <c r="A29" s="4"/>
      <c r="B29" s="63" t="s">
        <v>18</v>
      </c>
      <c r="C29" s="63"/>
      <c r="D29" s="63"/>
      <c r="E29" s="60" t="str">
        <f>IF(D9=0," ",S41)</f>
        <v> </v>
      </c>
      <c r="F29" s="61"/>
      <c r="G29" s="61"/>
      <c r="H29" s="61"/>
      <c r="I29" s="61"/>
      <c r="J29" s="61"/>
      <c r="K29" s="61"/>
      <c r="L29" s="61"/>
      <c r="M29" s="61"/>
      <c r="N29" s="62"/>
      <c r="O29" s="4"/>
      <c r="P29" s="4"/>
      <c r="Q29" s="4"/>
      <c r="R29" s="4"/>
      <c r="S29" s="29" t="str">
        <f>MID(S26,3,1)</f>
        <v>0</v>
      </c>
      <c r="T29" s="29">
        <f t="shared" si="0"/>
        <v>0</v>
      </c>
      <c r="U29" s="19">
        <f>ROUND(IF(AND(T29=1,T30&gt;0),MID(S26,3,2),T29),0)</f>
        <v>0</v>
      </c>
      <c r="V29" s="19">
        <f>IF(U28=0,0,1)</f>
        <v>0</v>
      </c>
      <c r="W29" s="19" t="str">
        <f>IF(U29=W17,IF(V29=0,W20,W21),IF(U29=W22,IF(V29=0,W23,W24)," "))</f>
        <v> </v>
      </c>
      <c r="X29" s="19" t="str">
        <f>IF(U29=X17,IF(V29=0,X20,X21),IF(U29=X22,IF(V29=0,X23,X24)," "))</f>
        <v> </v>
      </c>
      <c r="Y29" s="19" t="str">
        <f>IF(U29=Y17,IF(V29=0,Y20,Y21),IF(U29=Y22,IF(V29=0,Y23,Y24)," "))</f>
        <v> </v>
      </c>
      <c r="Z29" s="19" t="str">
        <f>IF(U29=Z17,IF(V29=0,Z20,Z21),IF(U29=Z22,IF(V29=0,Z23,Z24)," "))</f>
        <v> </v>
      </c>
      <c r="AA29" s="19" t="str">
        <f>IF(U29=AA17,IF(V29=0,AA20,AA21),IF(U29=AA22,IF(V29=0,AA23,AA24)," "))</f>
        <v> </v>
      </c>
      <c r="AB29" s="19" t="str">
        <f>IF(U29=AB17,IF(V29=0,AB20,AB21),IF(U29=AB22,IF(V29=0,AB23,AB24)," "))</f>
        <v> </v>
      </c>
      <c r="AC29" s="19" t="str">
        <f>IF(U29=AC17,IF(V29=0,AC20,AC21),IF(U29=AC22,IF(V29=0,AC23,AC24)," "))</f>
        <v> </v>
      </c>
      <c r="AD29" s="19" t="str">
        <f>IF(U29=AD17,IF(V29=0,AD20,AD21),IF(U29=AD22,IF(V29=0,AD23,AD24)," "))</f>
        <v> </v>
      </c>
      <c r="AE29" s="19" t="str">
        <f>IF(U29=AE17,IF(V29=0,AE20,AE21),IF(U29=AE22,IF(V29=0,AE23,AE24)," "))</f>
        <v> </v>
      </c>
      <c r="AF29" s="19"/>
      <c r="AG29" s="19" t="str">
        <f aca="true" t="shared" si="1" ref="AG29:AG35">W29&amp;X29&amp;Y29&amp;Z29&amp;AA29&amp;AB29&amp;AC29&amp;AD29&amp;AE29&amp;AF29</f>
        <v>         </v>
      </c>
      <c r="AH29" s="19"/>
      <c r="AI29" s="19"/>
      <c r="AJ29" s="19"/>
    </row>
    <row r="30" spans="1:36" ht="4.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29" t="str">
        <f>MID(S26,4,1)</f>
        <v>0</v>
      </c>
      <c r="T30" s="29">
        <f t="shared" si="0"/>
        <v>0</v>
      </c>
      <c r="U30" s="19">
        <f>IF(LEN(U29)&gt;1,0,T30)</f>
        <v>0</v>
      </c>
      <c r="V30" s="19">
        <f>IF(SUM(U28:U29)=0,0,1)</f>
        <v>0</v>
      </c>
      <c r="W30" s="19" t="str">
        <f>IF(U30=W17,IF(V30=0,W18,W19)," ")</f>
        <v> </v>
      </c>
      <c r="X30" s="19" t="str">
        <f>IF(U30=X17,IF(V30=0,X18,X19)," ")</f>
        <v> </v>
      </c>
      <c r="Y30" s="19" t="str">
        <f>IF(U30=Y17,IF(V30=0,Y18,Y19)," ")</f>
        <v> </v>
      </c>
      <c r="Z30" s="19" t="str">
        <f>IF(U30=Z17,IF(V30=0,Z18,Z19)," ")</f>
        <v> </v>
      </c>
      <c r="AA30" s="19" t="str">
        <f>IF(U30=AA17,IF(V30=0,AA18,AA19)," ")</f>
        <v> </v>
      </c>
      <c r="AB30" s="19" t="str">
        <f>IF(U30=AB17,IF(V30=0,AB18,AB19)," ")</f>
        <v> </v>
      </c>
      <c r="AC30" s="19" t="str">
        <f>IF(U30=AC17,IF(V30=0,AC18,AC19)," ")</f>
        <v> </v>
      </c>
      <c r="AD30" s="19" t="str">
        <f>IF(U30=AD17,IF(V30=0,AD18,AD19)," ")</f>
        <v> </v>
      </c>
      <c r="AE30" s="19" t="str">
        <f>IF(U30=AE17,IF(V30=0,AE18,AE19)," ")</f>
        <v> </v>
      </c>
      <c r="AF30" s="19" t="str">
        <f>IF(V31=0," ",IF(U30=0," milijonų ",IF(U30=1," milijonas "," milijonai ")))</f>
        <v> </v>
      </c>
      <c r="AG30" s="19" t="str">
        <f t="shared" si="1"/>
        <v>          </v>
      </c>
      <c r="AH30" s="19"/>
      <c r="AI30" s="19"/>
      <c r="AJ30" s="19"/>
    </row>
    <row r="31" spans="1:36" ht="33" customHeight="1">
      <c r="A31" s="4"/>
      <c r="B31" s="15" t="s">
        <v>11</v>
      </c>
      <c r="C31" s="15"/>
      <c r="D31" s="60" t="str">
        <f>IF(D12=0," ",D12)</f>
        <v> </v>
      </c>
      <c r="E31" s="61"/>
      <c r="F31" s="61"/>
      <c r="G31" s="61"/>
      <c r="H31" s="61"/>
      <c r="I31" s="61"/>
      <c r="J31" s="61"/>
      <c r="K31" s="61"/>
      <c r="L31" s="61"/>
      <c r="M31" s="61"/>
      <c r="N31" s="62"/>
      <c r="O31" s="4"/>
      <c r="P31" s="4"/>
      <c r="Q31" s="4"/>
      <c r="R31" s="4"/>
      <c r="S31" s="29" t="str">
        <f>MID(S26,5,1)</f>
        <v>0</v>
      </c>
      <c r="T31" s="29">
        <f t="shared" si="0"/>
        <v>0</v>
      </c>
      <c r="U31" s="19">
        <f>T31</f>
        <v>0</v>
      </c>
      <c r="V31" s="19">
        <f>IF(SUM(U28:U30)=0,0,1)</f>
        <v>0</v>
      </c>
      <c r="W31" s="19" t="str">
        <f>IF(U31=W17,IF(V31=0,W18,W19)," ")</f>
        <v> </v>
      </c>
      <c r="X31" s="19" t="str">
        <f>IF(U31=X17,IF(V31=0,X18,X19)," ")</f>
        <v> </v>
      </c>
      <c r="Y31" s="19" t="str">
        <f>IF(U31=Y17,IF(V31=0,Y18,Y19)," ")</f>
        <v> </v>
      </c>
      <c r="Z31" s="19" t="str">
        <f>IF(U31=Z17,IF(V31=0,Z18,Z19)," ")</f>
        <v> </v>
      </c>
      <c r="AA31" s="19" t="str">
        <f>IF(U31=AA17,IF(V31=0,AA18,AA19)," ")</f>
        <v> </v>
      </c>
      <c r="AB31" s="19" t="str">
        <f>IF(U31=AB17,IF(V31=0,AB18,AB19)," ")</f>
        <v> </v>
      </c>
      <c r="AC31" s="19" t="str">
        <f>IF(U31=AC17,IF(V31=0,AC18,AC19)," ")</f>
        <v> </v>
      </c>
      <c r="AD31" s="19" t="str">
        <f>IF(U31=AD17,IF(V31=0,AD18,AD19)," ")</f>
        <v> </v>
      </c>
      <c r="AE31" s="19" t="str">
        <f>IF(U31=AE17,IF(V31=0,AE18,AE19)," ")</f>
        <v> </v>
      </c>
      <c r="AF31" s="19" t="str">
        <f>IF(U31=0," ",IF(U31=1," šimtas "," šimtai "))</f>
        <v> </v>
      </c>
      <c r="AG31" s="19" t="str">
        <f t="shared" si="1"/>
        <v>          </v>
      </c>
      <c r="AH31" s="19"/>
      <c r="AI31" s="19"/>
      <c r="AJ31" s="19"/>
    </row>
    <row r="32" spans="1:36" ht="15" customHeight="1">
      <c r="A32" s="4"/>
      <c r="B32" s="4"/>
      <c r="C32" s="4"/>
      <c r="D32" s="44" t="s">
        <v>12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"/>
      <c r="P32" s="4"/>
      <c r="Q32" s="4"/>
      <c r="R32" s="4"/>
      <c r="S32" s="29" t="str">
        <f>MID(S26,6,1)</f>
        <v>0</v>
      </c>
      <c r="T32" s="29">
        <f t="shared" si="0"/>
        <v>0</v>
      </c>
      <c r="U32" s="19">
        <f>ROUND(IF(AND(T32=1,T33&gt;0),MID(S26,6,2),T32),0)</f>
        <v>0</v>
      </c>
      <c r="V32" s="19">
        <f>IF(SUM(U28:U31)=0,0,1)</f>
        <v>0</v>
      </c>
      <c r="W32" s="19" t="str">
        <f>IF(U32=W17,IF(V32=0,W20,W21),IF(U32=W22,IF(V32=0,W23,W24)," "))</f>
        <v> </v>
      </c>
      <c r="X32" s="19" t="str">
        <f>IF(U32=X17,IF(V32=0,X20,X21),IF(U32=X22,IF(V32=0,X23,X24)," "))</f>
        <v> </v>
      </c>
      <c r="Y32" s="19" t="str">
        <f>IF(U32=Y17,IF(V32=0,Y20,Y21),IF(U32=Y22,IF(V32=0,Y23,Y24)," "))</f>
        <v> </v>
      </c>
      <c r="Z32" s="19" t="str">
        <f>IF(U32=Z17,IF(V32=0,Z20,Z21),IF(U32=Z22,IF(V32=0,Z23,Z24)," "))</f>
        <v> </v>
      </c>
      <c r="AA32" s="19" t="str">
        <f>IF(U32=AA17,IF(V32=0,AA20,AA21),IF(U32=AA22,IF(V32=0,AA23,AA24)," "))</f>
        <v> </v>
      </c>
      <c r="AB32" s="19" t="str">
        <f>IF(U32=AB17,IF(V32=0,AB20,AB21),IF(U32=AB22,IF(V32=0,AB23,AB24)," "))</f>
        <v> </v>
      </c>
      <c r="AC32" s="19" t="str">
        <f>IF(U32=AC17,IF(V32=0,AC20,AC21),IF(U32=AC22,IF(V32=0,AC23,AC24)," "))</f>
        <v> </v>
      </c>
      <c r="AD32" s="19" t="str">
        <f>IF(U32=AD17,IF(V32=0,AD20,AD21),IF(U32=AD22,IF(V32=0,AD23,AD24)," "))</f>
        <v> </v>
      </c>
      <c r="AE32" s="19" t="str">
        <f>IF(U32=AE17,IF(V32=0,AE20,AE21),IF(U32=AE22,IF(V32=0,AE23,AE24)," "))</f>
        <v> </v>
      </c>
      <c r="AF32" s="19"/>
      <c r="AG32" s="19" t="str">
        <f t="shared" si="1"/>
        <v>         </v>
      </c>
      <c r="AH32" s="19"/>
      <c r="AI32" s="19"/>
      <c r="AJ32" s="19"/>
    </row>
    <row r="33" spans="1:36" ht="33" customHeight="1">
      <c r="A33" s="4"/>
      <c r="B33" s="15" t="s">
        <v>13</v>
      </c>
      <c r="C33" s="15"/>
      <c r="D33" s="4"/>
      <c r="E33" s="4"/>
      <c r="F33" s="4"/>
      <c r="G33" s="46" t="str">
        <f>IF(D4=0," ",D4)</f>
        <v> </v>
      </c>
      <c r="H33" s="58"/>
      <c r="I33" s="58"/>
      <c r="J33" s="59"/>
      <c r="K33" s="4"/>
      <c r="L33" s="64"/>
      <c r="M33" s="65"/>
      <c r="N33" s="66"/>
      <c r="O33" s="4"/>
      <c r="P33" s="4"/>
      <c r="Q33" s="4"/>
      <c r="R33" s="4"/>
      <c r="S33" s="29" t="str">
        <f>MID(S26,7,1)</f>
        <v>0</v>
      </c>
      <c r="T33" s="29">
        <f t="shared" si="0"/>
        <v>0</v>
      </c>
      <c r="U33" s="19">
        <f>IF(LEN(U32)&gt;1,0,T33)</f>
        <v>0</v>
      </c>
      <c r="V33" s="19">
        <f>IF(SUM(U28:U32)=0,0,1)</f>
        <v>0</v>
      </c>
      <c r="W33" s="19" t="str">
        <f>IF(U33=W17,IF(V33=0,W18,W19)," ")</f>
        <v> </v>
      </c>
      <c r="X33" s="19" t="str">
        <f>IF(U33=X17,IF(V33=0,X18,X19)," ")</f>
        <v> </v>
      </c>
      <c r="Y33" s="19" t="str">
        <f>IF(U33=Y17,IF(V33=0,Y18,Y19)," ")</f>
        <v> </v>
      </c>
      <c r="Z33" s="19" t="str">
        <f>IF(U33=Z17,IF(V33=0,Z18,Z19)," ")</f>
        <v> </v>
      </c>
      <c r="AA33" s="19" t="str">
        <f>IF(U33=AA17,IF(V33=0,AA18,AA19)," ")</f>
        <v> </v>
      </c>
      <c r="AB33" s="19" t="str">
        <f>IF(U33=AB17,IF(V33=0,AB18,AB19)," ")</f>
        <v> </v>
      </c>
      <c r="AC33" s="19" t="str">
        <f>IF(U33=AC17,IF(V33=0,AC18,AC19)," ")</f>
        <v> </v>
      </c>
      <c r="AD33" s="19" t="str">
        <f>IF(U33=AD17,IF(V33=0,AD18,AD19)," ")</f>
        <v> </v>
      </c>
      <c r="AE33" s="19" t="str">
        <f>IF(U33=AE17,IF(V33=0,AE18,AE19)," ")</f>
        <v> </v>
      </c>
      <c r="AF33" s="19" t="str">
        <f>IF(OR(V34=0,SUM(U31:U33)=0)," ",IF(U33=0," tūkstančių ",IF(U33=1," tūkstantis "," tūkstančiai ")))</f>
        <v> </v>
      </c>
      <c r="AG33" s="19" t="str">
        <f t="shared" si="1"/>
        <v>          </v>
      </c>
      <c r="AH33" s="19"/>
      <c r="AI33" s="19"/>
      <c r="AJ33" s="19"/>
    </row>
    <row r="34" spans="1:36" ht="15" customHeight="1">
      <c r="A34" s="4"/>
      <c r="B34" s="4"/>
      <c r="C34" s="4"/>
      <c r="D34" s="4"/>
      <c r="E34" s="4"/>
      <c r="F34" s="4"/>
      <c r="G34" s="44" t="s">
        <v>21</v>
      </c>
      <c r="H34" s="44"/>
      <c r="I34" s="44"/>
      <c r="J34" s="44"/>
      <c r="K34" s="4"/>
      <c r="L34" s="44" t="s">
        <v>19</v>
      </c>
      <c r="M34" s="44"/>
      <c r="N34" s="44"/>
      <c r="O34" s="4"/>
      <c r="P34" s="4"/>
      <c r="Q34" s="4"/>
      <c r="R34" s="4"/>
      <c r="S34" s="29" t="str">
        <f>MID(S26,8,1)</f>
        <v>0</v>
      </c>
      <c r="T34" s="29">
        <f t="shared" si="0"/>
        <v>0</v>
      </c>
      <c r="U34" s="19">
        <f>T34</f>
        <v>0</v>
      </c>
      <c r="V34" s="19">
        <f>IF(SUM(U28:U33)=0,0,1)</f>
        <v>0</v>
      </c>
      <c r="W34" s="19" t="str">
        <f>IF(U34=W17,IF(V34=0,W18,W19)," ")</f>
        <v> </v>
      </c>
      <c r="X34" s="19" t="str">
        <f>IF(U34=X17,IF(V34=0,X18,X19)," ")</f>
        <v> </v>
      </c>
      <c r="Y34" s="19" t="str">
        <f>IF(U34=Y17,IF(V34=0,Y18,Y19)," ")</f>
        <v> </v>
      </c>
      <c r="Z34" s="19" t="str">
        <f>IF(U34=Z17,IF(V34=0,Z18,Z19)," ")</f>
        <v> </v>
      </c>
      <c r="AA34" s="19" t="str">
        <f>IF(U34=AA17,IF(V34=0,AA18,AA19)," ")</f>
        <v> </v>
      </c>
      <c r="AB34" s="19" t="str">
        <f>IF(U34=AB17,IF(V34=0,AB18,AB19)," ")</f>
        <v> </v>
      </c>
      <c r="AC34" s="19" t="str">
        <f>IF(U34=AC17,IF(V34=0,AC18,AC19)," ")</f>
        <v> </v>
      </c>
      <c r="AD34" s="19" t="str">
        <f>IF(U34=AD17,IF(V34=0,AD18,AD19)," ")</f>
        <v> </v>
      </c>
      <c r="AE34" s="19" t="str">
        <f>IF(U34=AE17,IF(V34=0,AE18,AE19)," ")</f>
        <v> </v>
      </c>
      <c r="AF34" s="19" t="str">
        <f>IF(U34=0," ",IF(U34=1," šimtas "," šimtai "))</f>
        <v> </v>
      </c>
      <c r="AG34" s="19" t="str">
        <f t="shared" si="1"/>
        <v>          </v>
      </c>
      <c r="AH34" s="19"/>
      <c r="AI34" s="19"/>
      <c r="AJ34" s="19"/>
    </row>
    <row r="35" spans="1:36" ht="33" customHeight="1">
      <c r="A35" s="4"/>
      <c r="B35" s="40" t="s">
        <v>14</v>
      </c>
      <c r="C35" s="40"/>
      <c r="D35" s="40"/>
      <c r="E35" s="41"/>
      <c r="F35" s="46" t="str">
        <f>IF(D5=0," ",D5)</f>
        <v> </v>
      </c>
      <c r="G35" s="47"/>
      <c r="H35" s="47"/>
      <c r="I35" s="47"/>
      <c r="J35" s="48"/>
      <c r="K35" s="4"/>
      <c r="L35" s="64"/>
      <c r="M35" s="65"/>
      <c r="N35" s="66"/>
      <c r="O35" s="4"/>
      <c r="P35" s="4"/>
      <c r="Q35" s="4"/>
      <c r="R35" s="4"/>
      <c r="S35" s="29" t="str">
        <f>MID(S26,9,1)</f>
        <v>0</v>
      </c>
      <c r="T35" s="29">
        <f t="shared" si="0"/>
        <v>0</v>
      </c>
      <c r="U35" s="19">
        <f>ROUND(IF(AND(T35=1,T36&gt;0),MID(S26,9,2),T35),0)</f>
        <v>0</v>
      </c>
      <c r="V35" s="19">
        <f>IF(SUM(U28:U34)=0,0,1)</f>
        <v>0</v>
      </c>
      <c r="W35" s="19" t="str">
        <f>IF(U35=W17,IF(V35=0,W20,W21),IF(U35=W22,IF(V35=0,W23,W24)," "))</f>
        <v> </v>
      </c>
      <c r="X35" s="19" t="str">
        <f>IF(U35=X17,IF(V35=0,X20,X21),IF(U35=X22,IF(V35=0,X23,X24)," "))</f>
        <v> </v>
      </c>
      <c r="Y35" s="19" t="str">
        <f>IF(U35=Y17,IF(V35=0,Y20,Y21),IF(U35=Y22,IF(V35=0,Y23,Y24)," "))</f>
        <v> </v>
      </c>
      <c r="Z35" s="19" t="str">
        <f>IF(U35=Z17,IF(V35=0,Z20,Z21),IF(U35=Z22,IF(V35=0,Z23,Z24)," "))</f>
        <v> </v>
      </c>
      <c r="AA35" s="19" t="str">
        <f>IF(U35=AA17,IF(V35=0,AA20,AA21),IF(U35=AA22,IF(V35=0,AA23,AA24)," "))</f>
        <v> </v>
      </c>
      <c r="AB35" s="19" t="str">
        <f>IF(U35=AB17,IF(V35=0,AB20,AB21),IF(U35=AB22,IF(V35=0,AB23,AB24)," "))</f>
        <v> </v>
      </c>
      <c r="AC35" s="19" t="str">
        <f>IF(U35=AC17,IF(V35=0,AC20,AC21),IF(U35=AC22,IF(V35=0,AC23,AC24)," "))</f>
        <v> </v>
      </c>
      <c r="AD35" s="19" t="str">
        <f>IF(U35=AD17,IF(V35=0,AD20,AD21),IF(U35=AD22,IF(V35=0,AD23,AD24)," "))</f>
        <v> </v>
      </c>
      <c r="AE35" s="19" t="str">
        <f>IF(U35=AE17,IF(V35=0,AE20,AE21),IF(U35=AE22,IF(V35=0,AE23,AE24)," "))</f>
        <v> </v>
      </c>
      <c r="AF35" s="19"/>
      <c r="AG35" s="19" t="str">
        <f t="shared" si="1"/>
        <v>         </v>
      </c>
      <c r="AH35" s="19"/>
      <c r="AI35" s="19"/>
      <c r="AJ35" s="19"/>
    </row>
    <row r="36" spans="1:36" ht="15" customHeight="1">
      <c r="A36" s="4"/>
      <c r="B36" s="4"/>
      <c r="C36" s="4"/>
      <c r="D36" s="4"/>
      <c r="E36" s="4"/>
      <c r="F36" s="44" t="s">
        <v>21</v>
      </c>
      <c r="G36" s="44"/>
      <c r="H36" s="44"/>
      <c r="I36" s="44"/>
      <c r="J36" s="44"/>
      <c r="K36" s="4"/>
      <c r="L36" s="44" t="s">
        <v>19</v>
      </c>
      <c r="M36" s="44"/>
      <c r="N36" s="44"/>
      <c r="O36" s="4"/>
      <c r="P36" s="4"/>
      <c r="Q36" s="4"/>
      <c r="R36" s="4"/>
      <c r="S36" s="29" t="str">
        <f>MID(S26,10,1)</f>
        <v>0</v>
      </c>
      <c r="T36" s="29">
        <f t="shared" si="0"/>
        <v>0</v>
      </c>
      <c r="U36" s="19">
        <f>IF(LEN(U35)&gt;1,0,T36)</f>
        <v>0</v>
      </c>
      <c r="V36" s="19">
        <f>IF(SUM(U28:U35)=0,0,1)</f>
        <v>0</v>
      </c>
      <c r="W36" s="19" t="str">
        <f>IF(U36=W17,IF(V36=0,W18,W19)," ")</f>
        <v> </v>
      </c>
      <c r="X36" s="19" t="str">
        <f>IF(U36=X17,IF(V36=0,X18,X19)," ")</f>
        <v> </v>
      </c>
      <c r="Y36" s="19" t="str">
        <f>IF(U36=Y17,IF(V36=0,Y18,Y19)," ")</f>
        <v> </v>
      </c>
      <c r="Z36" s="19" t="str">
        <f>IF(U36=Z17,IF(V36=0,Z18,Z19)," ")</f>
        <v> </v>
      </c>
      <c r="AA36" s="19" t="str">
        <f>IF(U36=AA17,IF(V36=0,AA18,AA19)," ")</f>
        <v> </v>
      </c>
      <c r="AB36" s="19" t="str">
        <f>IF(U36=AB17,IF(V36=0,AB18,AB19)," ")</f>
        <v> </v>
      </c>
      <c r="AC36" s="19" t="str">
        <f>IF(U36=AC17,IF(V36=0,AC18,AC19)," ")</f>
        <v> </v>
      </c>
      <c r="AD36" s="19" t="str">
        <f>IF(U36=AD17,IF(V36=0,AD18,AD19)," ")</f>
        <v> </v>
      </c>
      <c r="AE36" s="19" t="str">
        <f>IF(U36=AE17,IF(V36=0,AE18,AE19)," ")</f>
        <v> </v>
      </c>
      <c r="AF36" s="19"/>
      <c r="AG36" s="19" t="str">
        <f>W36&amp;X36&amp;Y36&amp;Z36&amp;AA36&amp;AB36&amp;AC36&amp;AD36&amp;AE36&amp;AF36&amp;" Eur "</f>
        <v>          Eur </v>
      </c>
      <c r="AH36" s="19"/>
      <c r="AI36" s="19"/>
      <c r="AJ36" s="19"/>
    </row>
    <row r="37" spans="1:36" ht="10.5" customHeight="1">
      <c r="A37" s="4"/>
      <c r="B37" s="39" t="s">
        <v>22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"/>
      <c r="P37" s="4"/>
      <c r="Q37" s="4"/>
      <c r="R37" s="4"/>
      <c r="S37" s="29" t="str">
        <f>MID(S26,12,2)</f>
        <v>00</v>
      </c>
      <c r="T37" s="29" t="str">
        <f>S37</f>
        <v>00</v>
      </c>
      <c r="U37" s="19" t="str">
        <f>T37</f>
        <v>00</v>
      </c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 t="str">
        <f>U37&amp;" ct"</f>
        <v>00 ct</v>
      </c>
      <c r="AH37" s="19" t="str">
        <f>V37&amp;" ct"</f>
        <v> ct</v>
      </c>
      <c r="AI37" s="19" t="str">
        <f>W37&amp;" ct"</f>
        <v> ct</v>
      </c>
      <c r="AJ37" s="19" t="str">
        <f>X37&amp;" ct"</f>
        <v> ct</v>
      </c>
    </row>
    <row r="38" spans="1:36" ht="10.5" customHeight="1">
      <c r="A38" s="4"/>
      <c r="B38" s="39"/>
      <c r="C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30" t="str">
        <f>TRIM(AG38)</f>
        <v>Eur 00 ct</v>
      </c>
      <c r="T38" s="2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 t="str">
        <f>AG28&amp;AG29&amp;AG30&amp;AG31&amp;AG32&amp;AG33&amp;AG34&amp;AG35&amp;AG36&amp;AG37</f>
        <v>                                                                                       Eur 00 ct</v>
      </c>
      <c r="AH38" s="19"/>
      <c r="AI38" s="19"/>
      <c r="AJ38" s="19"/>
    </row>
    <row r="39" spans="1:36" ht="21.75" customHeight="1">
      <c r="A39" s="4"/>
      <c r="B39" s="43" t="str">
        <f>B14</f>
        <v> 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"/>
      <c r="P39" s="4"/>
      <c r="Q39" s="4"/>
      <c r="R39" s="4"/>
      <c r="S39" s="30" t="str">
        <f>UPPER(S38)</f>
        <v>EUR 00 CT</v>
      </c>
      <c r="T39" s="2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29" ht="12.75" customHeight="1">
      <c r="A40" s="4"/>
      <c r="B40" s="44" t="s">
        <v>0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29" ht="15.75">
      <c r="A41" s="4"/>
      <c r="B41" s="16" t="s">
        <v>15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 t="str">
        <f>IF(I23=0,"Nulis "&amp;S38,S38)</f>
        <v>Eur 00 ct</v>
      </c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29" ht="19.5" customHeight="1">
      <c r="A42" s="4"/>
      <c r="B42" s="17" t="s">
        <v>16</v>
      </c>
      <c r="C42" s="4"/>
      <c r="D42" s="4"/>
      <c r="E42" s="5"/>
      <c r="F42" s="6"/>
      <c r="G42" s="6"/>
      <c r="H42" s="6" t="s">
        <v>2</v>
      </c>
      <c r="I42" s="45" t="str">
        <f>I18</f>
        <v> </v>
      </c>
      <c r="J42" s="45"/>
      <c r="K42" s="7"/>
      <c r="L42" s="7" t="s">
        <v>3</v>
      </c>
      <c r="M42" s="8" t="str">
        <f>M18</f>
        <v> </v>
      </c>
      <c r="N42" s="7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29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29" ht="33" customHeight="1">
      <c r="A44" s="4"/>
      <c r="B44" s="10" t="s">
        <v>9</v>
      </c>
      <c r="C44" s="10"/>
      <c r="D44" s="64" t="str">
        <f>D25</f>
        <v> </v>
      </c>
      <c r="E44" s="65"/>
      <c r="F44" s="65"/>
      <c r="G44" s="65"/>
      <c r="H44" s="65"/>
      <c r="I44" s="65"/>
      <c r="J44" s="66"/>
      <c r="K44" s="11"/>
      <c r="L44" s="64"/>
      <c r="M44" s="65"/>
      <c r="N44" s="66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29" ht="15" customHeight="1">
      <c r="A45" s="4"/>
      <c r="B45" s="4"/>
      <c r="C45" s="4"/>
      <c r="D45" s="44" t="s">
        <v>20</v>
      </c>
      <c r="E45" s="44"/>
      <c r="F45" s="44"/>
      <c r="G45" s="44"/>
      <c r="H45" s="44"/>
      <c r="I45" s="44"/>
      <c r="J45" s="44"/>
      <c r="K45" s="12"/>
      <c r="L45" s="44" t="s">
        <v>19</v>
      </c>
      <c r="M45" s="44"/>
      <c r="N45" s="4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29" ht="33" customHeight="1">
      <c r="A46" s="4"/>
      <c r="B46" s="63" t="s">
        <v>10</v>
      </c>
      <c r="C46" s="63"/>
      <c r="D46" s="63"/>
      <c r="E46" s="63"/>
      <c r="F46" s="60" t="str">
        <f>F27</f>
        <v> </v>
      </c>
      <c r="G46" s="61"/>
      <c r="H46" s="61"/>
      <c r="I46" s="61"/>
      <c r="J46" s="61"/>
      <c r="K46" s="61"/>
      <c r="L46" s="61"/>
      <c r="M46" s="61"/>
      <c r="N46" s="62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29" ht="4.5" customHeight="1">
      <c r="A47" s="4"/>
      <c r="B47" s="13"/>
      <c r="C47" s="13"/>
      <c r="D47" s="13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29" ht="33" customHeight="1">
      <c r="A48" s="4"/>
      <c r="B48" s="63" t="s">
        <v>18</v>
      </c>
      <c r="C48" s="63"/>
      <c r="D48" s="63"/>
      <c r="E48" s="60" t="str">
        <f>E29</f>
        <v> </v>
      </c>
      <c r="F48" s="61"/>
      <c r="G48" s="61"/>
      <c r="H48" s="61"/>
      <c r="I48" s="61"/>
      <c r="J48" s="61"/>
      <c r="K48" s="61"/>
      <c r="L48" s="61"/>
      <c r="M48" s="61"/>
      <c r="N48" s="62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 ht="21.75" customHeight="1">
      <c r="A49" s="4"/>
      <c r="B49" s="52" t="str">
        <f>B19</f>
        <v>20 ___ m. ___________________   ____ d.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 ht="4.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33" customHeight="1">
      <c r="A51" s="4"/>
      <c r="B51" s="15" t="s">
        <v>13</v>
      </c>
      <c r="C51" s="15"/>
      <c r="D51" s="4"/>
      <c r="E51" s="4"/>
      <c r="F51" s="4"/>
      <c r="G51" s="46" t="str">
        <f>G33</f>
        <v> </v>
      </c>
      <c r="H51" s="58"/>
      <c r="I51" s="58"/>
      <c r="J51" s="59"/>
      <c r="K51" s="4"/>
      <c r="L51" s="64"/>
      <c r="M51" s="65"/>
      <c r="N51" s="66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 ht="15" customHeight="1">
      <c r="A52" s="4"/>
      <c r="B52" s="4"/>
      <c r="C52" s="4"/>
      <c r="D52" s="4"/>
      <c r="E52" s="4"/>
      <c r="F52" s="4"/>
      <c r="G52" s="44" t="s">
        <v>21</v>
      </c>
      <c r="H52" s="44"/>
      <c r="I52" s="44"/>
      <c r="J52" s="44"/>
      <c r="K52" s="4"/>
      <c r="L52" s="44" t="s">
        <v>19</v>
      </c>
      <c r="M52" s="44"/>
      <c r="N52" s="4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 ht="33" customHeight="1">
      <c r="A53" s="4"/>
      <c r="B53" s="40" t="s">
        <v>14</v>
      </c>
      <c r="C53" s="40"/>
      <c r="D53" s="40"/>
      <c r="E53" s="41"/>
      <c r="F53" s="46" t="str">
        <f>F35</f>
        <v> </v>
      </c>
      <c r="G53" s="47"/>
      <c r="H53" s="47"/>
      <c r="I53" s="47"/>
      <c r="J53" s="48"/>
      <c r="K53" s="4"/>
      <c r="L53" s="64"/>
      <c r="M53" s="65"/>
      <c r="N53" s="66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 ht="15" customHeight="1">
      <c r="A54" s="4"/>
      <c r="B54" s="4"/>
      <c r="C54" s="4"/>
      <c r="D54" s="4"/>
      <c r="E54" s="4"/>
      <c r="F54" s="44" t="s">
        <v>21</v>
      </c>
      <c r="G54" s="44"/>
      <c r="H54" s="44"/>
      <c r="I54" s="44"/>
      <c r="J54" s="44"/>
      <c r="K54" s="4"/>
      <c r="L54" s="44" t="s">
        <v>19</v>
      </c>
      <c r="M54" s="44"/>
      <c r="N54" s="4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 ht="12.75">
      <c r="A58" s="4"/>
      <c r="B58" s="32"/>
      <c r="C58" s="32"/>
      <c r="D58" s="32"/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 ht="45.75">
      <c r="A59" s="33"/>
      <c r="B59" s="33"/>
      <c r="C59" s="33"/>
      <c r="D59" s="33"/>
      <c r="E59" s="33"/>
      <c r="F59" s="33"/>
      <c r="G59" s="37"/>
      <c r="H59" s="37"/>
      <c r="I59" s="37"/>
      <c r="J59" s="37"/>
      <c r="K59" s="37"/>
      <c r="L59" s="37"/>
      <c r="M59" s="37"/>
      <c r="N59" s="37"/>
      <c r="O59" s="37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 ht="20.25">
      <c r="A60" s="34"/>
      <c r="B60" s="34"/>
      <c r="C60" s="34"/>
      <c r="D60" s="34"/>
      <c r="E60" s="34"/>
      <c r="F60" s="34"/>
      <c r="G60" s="38"/>
      <c r="H60" s="38"/>
      <c r="I60" s="38"/>
      <c r="J60" s="38"/>
      <c r="K60" s="38"/>
      <c r="L60" s="38"/>
      <c r="M60" s="38"/>
      <c r="N60" s="38"/>
      <c r="O60" s="38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 ht="19.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ht="19.5" customHeight="1" hidden="1"/>
    <row r="63" ht="19.5" customHeight="1" hidden="1"/>
    <row r="64" ht="19.5" customHeight="1" hidden="1"/>
    <row r="65" ht="19.5" customHeight="1" hidden="1"/>
    <row r="66" ht="19.5" customHeight="1" hidden="1"/>
    <row r="67" ht="19.5" customHeight="1" hidden="1"/>
    <row r="68" ht="19.5" customHeight="1" hidden="1"/>
    <row r="69" ht="19.5" customHeight="1" hidden="1"/>
    <row r="70" ht="19.5" customHeight="1" hidden="1"/>
    <row r="71" ht="19.5" customHeight="1" hidden="1"/>
    <row r="72" ht="19.5" customHeight="1" hidden="1"/>
    <row r="73" ht="19.5" customHeight="1" hidden="1"/>
    <row r="74" ht="19.5" customHeight="1" hidden="1"/>
    <row r="75" ht="19.5" customHeight="1" hidden="1"/>
    <row r="76" ht="19.5" customHeight="1" hidden="1"/>
    <row r="77" ht="19.5" customHeight="1" hidden="1"/>
    <row r="78" ht="19.5" customHeight="1" hidden="1"/>
    <row r="79" ht="19.5" customHeight="1" hidden="1"/>
    <row r="80" ht="19.5" customHeight="1" hidden="1"/>
    <row r="81" ht="19.5" customHeight="1" hidden="1"/>
    <row r="82" ht="19.5" customHeight="1" hidden="1"/>
    <row r="83" ht="19.5" customHeight="1" hidden="1"/>
    <row r="84" ht="19.5" customHeight="1" hidden="1"/>
    <row r="85" ht="19.5" customHeight="1" hidden="1"/>
    <row r="86" ht="19.5" customHeight="1" hidden="1"/>
    <row r="87" ht="19.5" customHeight="1" hidden="1"/>
    <row r="88" ht="19.5" customHeight="1" hidden="1"/>
    <row r="89" ht="19.5" customHeight="1" hidden="1"/>
    <row r="90" ht="19.5" customHeight="1" hidden="1"/>
    <row r="91" ht="19.5" customHeight="1" hidden="1"/>
    <row r="92" ht="19.5" customHeight="1" hidden="1"/>
    <row r="93" ht="19.5" customHeight="1" hidden="1"/>
    <row r="94" ht="19.5" customHeight="1" hidden="1"/>
    <row r="95" ht="19.5" customHeight="1" hidden="1"/>
    <row r="96" ht="19.5" customHeight="1" hidden="1"/>
    <row r="97" ht="19.5" customHeight="1" hidden="1"/>
    <row r="98" ht="19.5" customHeight="1" hidden="1"/>
    <row r="99" ht="19.5" customHeight="1" hidden="1"/>
    <row r="100" ht="19.5" customHeight="1" hidden="1"/>
    <row r="101" ht="19.5" customHeight="1" hidden="1"/>
    <row r="102" ht="19.5" customHeight="1" hidden="1"/>
    <row r="103" ht="19.5" customHeight="1" hidden="1"/>
    <row r="104" ht="19.5" customHeight="1" hidden="1"/>
    <row r="105" ht="19.5" customHeight="1" hidden="1"/>
    <row r="106" ht="19.5" customHeight="1" hidden="1"/>
    <row r="107" ht="19.5" customHeight="1" hidden="1"/>
    <row r="108" ht="19.5" customHeight="1" hidden="1"/>
    <row r="109" ht="19.5" customHeight="1" hidden="1"/>
    <row r="110" ht="19.5" customHeight="1" hidden="1"/>
    <row r="111" ht="19.5" customHeight="1" hidden="1"/>
    <row r="112" ht="19.5" customHeight="1" hidden="1"/>
    <row r="113" ht="19.5" customHeight="1" hidden="1"/>
    <row r="114" ht="19.5" customHeight="1" hidden="1"/>
    <row r="115" ht="19.5" customHeight="1" hidden="1"/>
    <row r="116" ht="19.5" customHeight="1" hidden="1"/>
    <row r="117" ht="19.5" customHeight="1" hidden="1"/>
    <row r="118" ht="19.5" customHeight="1" hidden="1"/>
    <row r="119" ht="19.5" customHeight="1" hidden="1"/>
    <row r="120" ht="19.5" customHeight="1" hidden="1"/>
    <row r="121" ht="19.5" customHeight="1" hidden="1"/>
    <row r="122" ht="19.5" customHeight="1" hidden="1"/>
    <row r="123" ht="19.5" customHeight="1" hidden="1"/>
    <row r="124" ht="19.5" customHeight="1" hidden="1"/>
    <row r="125" ht="19.5" customHeight="1" hidden="1"/>
    <row r="126" ht="19.5" customHeight="1" hidden="1"/>
    <row r="127" ht="19.5" customHeight="1" hidden="1"/>
    <row r="128" ht="19.5" customHeight="1" hidden="1"/>
    <row r="129" ht="19.5" customHeight="1" hidden="1"/>
    <row r="130" ht="19.5" customHeight="1" hidden="1"/>
    <row r="131" ht="19.5" customHeight="1" hidden="1"/>
    <row r="132" ht="19.5" customHeight="1" hidden="1"/>
    <row r="133" ht="19.5" customHeight="1" hidden="1"/>
    <row r="134" ht="19.5" customHeight="1" hidden="1"/>
    <row r="135" ht="19.5" customHeight="1" hidden="1"/>
    <row r="136" ht="19.5" customHeight="1" hidden="1"/>
    <row r="137" ht="19.5" customHeight="1" hidden="1"/>
    <row r="138" ht="19.5" customHeight="1" hidden="1"/>
    <row r="139" ht="19.5" customHeight="1" hidden="1"/>
  </sheetData>
  <sheetProtection sheet="1" objects="1"/>
  <protectedRanges>
    <protectedRange sqref="A59:O61" name="Diapazonas2"/>
    <protectedRange sqref="A1:O59" name="Diapazonas1"/>
  </protectedRanges>
  <mergeCells count="68">
    <mergeCell ref="E58:O58"/>
    <mergeCell ref="B14:N14"/>
    <mergeCell ref="A11:C11"/>
    <mergeCell ref="D11:M11"/>
    <mergeCell ref="D12:M12"/>
    <mergeCell ref="B53:E53"/>
    <mergeCell ref="F53:J53"/>
    <mergeCell ref="L53:N53"/>
    <mergeCell ref="F54:J54"/>
    <mergeCell ref="L54:N54"/>
    <mergeCell ref="D2:M2"/>
    <mergeCell ref="D3:G3"/>
    <mergeCell ref="D10:J10"/>
    <mergeCell ref="D7:G7"/>
    <mergeCell ref="D8:G8"/>
    <mergeCell ref="D9:G9"/>
    <mergeCell ref="D4:I4"/>
    <mergeCell ref="D5:I5"/>
    <mergeCell ref="D6:G6"/>
    <mergeCell ref="B48:D48"/>
    <mergeCell ref="E48:N48"/>
    <mergeCell ref="B49:N49"/>
    <mergeCell ref="G51:J51"/>
    <mergeCell ref="L51:N51"/>
    <mergeCell ref="G52:J52"/>
    <mergeCell ref="L52:N52"/>
    <mergeCell ref="D44:J44"/>
    <mergeCell ref="L44:N44"/>
    <mergeCell ref="D45:J45"/>
    <mergeCell ref="L45:N45"/>
    <mergeCell ref="B46:E46"/>
    <mergeCell ref="F46:N46"/>
    <mergeCell ref="D25:J25"/>
    <mergeCell ref="L25:N25"/>
    <mergeCell ref="L26:N26"/>
    <mergeCell ref="D26:J26"/>
    <mergeCell ref="L35:N35"/>
    <mergeCell ref="L36:N36"/>
    <mergeCell ref="D32:N32"/>
    <mergeCell ref="L33:N33"/>
    <mergeCell ref="K23:N23"/>
    <mergeCell ref="G34:J34"/>
    <mergeCell ref="L34:N34"/>
    <mergeCell ref="B23:G23"/>
    <mergeCell ref="G33:J33"/>
    <mergeCell ref="F27:N27"/>
    <mergeCell ref="B29:D29"/>
    <mergeCell ref="B27:E27"/>
    <mergeCell ref="E29:N29"/>
    <mergeCell ref="D31:N31"/>
    <mergeCell ref="B15:N15"/>
    <mergeCell ref="B16:N16"/>
    <mergeCell ref="H21:H22"/>
    <mergeCell ref="I21:J21"/>
    <mergeCell ref="K21:N22"/>
    <mergeCell ref="B19:N19"/>
    <mergeCell ref="B21:G22"/>
    <mergeCell ref="I18:J18"/>
    <mergeCell ref="G59:O59"/>
    <mergeCell ref="G60:O60"/>
    <mergeCell ref="B37:B38"/>
    <mergeCell ref="B35:E35"/>
    <mergeCell ref="C37:N37"/>
    <mergeCell ref="B39:N39"/>
    <mergeCell ref="B40:N40"/>
    <mergeCell ref="I42:J42"/>
    <mergeCell ref="F35:J35"/>
    <mergeCell ref="F36:J36"/>
  </mergeCells>
  <hyperlinks>
    <hyperlink ref="E58:F58" r:id="rId1" display=" "/>
    <hyperlink ref="E61:F61" r:id="rId2" display=" "/>
    <hyperlink ref="E59:F59" r:id="rId3" display="Portalas buhalteriams"/>
    <hyperlink ref="E60:F60" r:id="rId4" display="Daugiau blankų rasite mūsų svetainėje adresu   www.buhalteriams.lt"/>
    <hyperlink ref="B58:C58" r:id="rId5" display=" "/>
    <hyperlink ref="C58:D58" r:id="rId6" display=" "/>
    <hyperlink ref="A61" r:id="rId7" display=" "/>
    <hyperlink ref="B61" r:id="rId8" display=" "/>
    <hyperlink ref="C61" r:id="rId9" display=" "/>
    <hyperlink ref="D61" r:id="rId10" display=" "/>
    <hyperlink ref="E61" r:id="rId11" display=" "/>
    <hyperlink ref="A59" r:id="rId12" display="Portalas buhalteriams"/>
    <hyperlink ref="B59" r:id="rId13" display="Portalas buhalteriams"/>
    <hyperlink ref="C59" r:id="rId14" display="Portalas buhalteriams"/>
    <hyperlink ref="D59" r:id="rId15" display="Portalas buhalteriams"/>
    <hyperlink ref="E59" r:id="rId16" display="Portalas buhalteriams"/>
    <hyperlink ref="A60" r:id="rId17" display="Daugiau blankų rasite mūsų svetainėje adresu   www.buhalteriams.lt"/>
    <hyperlink ref="B60" r:id="rId18" display="Daugiau blankų rasite mūsų svetainėje adresu   www.buhalteriams.lt"/>
    <hyperlink ref="C60" r:id="rId19" display="Daugiau blankų rasite mūsų svetainėje adresu   www.buhalteriams.lt"/>
    <hyperlink ref="D60" r:id="rId20" display="Daugiau blankų rasite mūsų svetainėje adresu   www.buhalteriams.lt"/>
    <hyperlink ref="E60" r:id="rId21" display="Daugiau blankų rasite mūsų svetainėje adresu   www.buhalteriams.lt"/>
  </hyperlinks>
  <printOptions/>
  <pageMargins left="0.77" right="0.39" top="0.4" bottom="0.38" header="0.17" footer="0.17"/>
  <pageSetup blackAndWhite="1" fitToHeight="1" fitToWidth="1" horizontalDpi="600" verticalDpi="600" orientation="portrait" paperSize="9" r:id="rId23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Nemesida 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Mironov</dc:creator>
  <cp:keywords/>
  <dc:description/>
  <cp:lastModifiedBy>Greta Aleksiejūtė</cp:lastModifiedBy>
  <cp:lastPrinted>2015-01-14T11:52:47Z</cp:lastPrinted>
  <dcterms:created xsi:type="dcterms:W3CDTF">2006-10-10T11:04:33Z</dcterms:created>
  <dcterms:modified xsi:type="dcterms:W3CDTF">2021-05-13T05:49:28Z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